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1.xml" ContentType="application/vnd.openxmlformats-officedocument.drawing+xml"/>
  <Override PartName="/xl/worksheets/sheet1.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1.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drawings/drawing27.xml" ContentType="application/vnd.openxmlformats-officedocument.drawing+xml"/>
  <Override PartName="/xl/drawings/drawing30.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6.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6.xml" ContentType="application/vnd.openxmlformats-officedocument.drawing+xml"/>
  <Override PartName="/xl/drawings/drawing8.xml" ContentType="application/vnd.openxmlformats-officedocument.drawing+xml"/>
  <Override PartName="/xl/drawings/drawing14.xml" ContentType="application/vnd.openxmlformats-officedocument.drawing+xml"/>
  <Override PartName="/xl/drawings/drawing19.xml" ContentType="application/vnd.openxmlformats-officedocument.drawing+xml"/>
  <Override PartName="/xl/drawings/drawing23.xml" ContentType="application/vnd.openxmlformats-officedocument.drawing+xml"/>
  <Override PartName="/xl/drawings/drawing12.xml" ContentType="application/vnd.openxmlformats-officedocument.drawing+xml"/>
  <Override PartName="/xl/drawings/drawing22.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21.xml" ContentType="application/vnd.openxmlformats-officedocument.drawing+xml"/>
  <Override PartName="/xl/drawings/drawing11.xml" ContentType="application/vnd.openxmlformats-officedocument.drawing+xml"/>
  <Override PartName="/xl/drawings/drawing13.xml" ContentType="application/vnd.openxmlformats-officedocument.drawing+xml"/>
  <Override PartName="/xl/drawings/drawing9.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3345" windowWidth="13020" windowHeight="5145"/>
  </bookViews>
  <sheets>
    <sheet name="First" sheetId="22" r:id="rId1"/>
    <sheet name="Preface" sheetId="23" r:id="rId2"/>
    <sheet name="Indx" sheetId="24" r:id="rId3"/>
    <sheet name="Introduction" sheetId="25" r:id="rId4"/>
    <sheet name="Data" sheetId="26" r:id="rId5"/>
    <sheet name="Concepts" sheetId="27" r:id="rId6"/>
    <sheet name="CH1" sheetId="28" r:id="rId7"/>
    <sheet name="1" sheetId="29" r:id="rId8"/>
    <sheet name="2" sheetId="30" r:id="rId9"/>
    <sheet name="3" sheetId="31" r:id="rId10"/>
    <sheet name="CH2" sheetId="32" r:id="rId11"/>
    <sheet name="4" sheetId="1" r:id="rId12"/>
    <sheet name="5" sheetId="2" r:id="rId13"/>
    <sheet name="6" sheetId="18" r:id="rId14"/>
    <sheet name="7" sheetId="19" r:id="rId15"/>
    <sheet name="8" sheetId="4" r:id="rId16"/>
    <sheet name="9" sheetId="5" r:id="rId17"/>
    <sheet name="10" sheetId="8" r:id="rId18"/>
    <sheet name="11" sheetId="20" r:id="rId19"/>
    <sheet name="12" sheetId="85" r:id="rId20"/>
    <sheet name="CH3" sheetId="42" r:id="rId21"/>
    <sheet name="13" sheetId="44" r:id="rId22"/>
    <sheet name="14" sheetId="45" r:id="rId23"/>
    <sheet name="15" sheetId="46" r:id="rId24"/>
    <sheet name="16" sheetId="47" r:id="rId25"/>
    <sheet name="17" sheetId="48" r:id="rId26"/>
    <sheet name="18" sheetId="88" r:id="rId27"/>
    <sheet name="19" sheetId="50" r:id="rId28"/>
    <sheet name="20" sheetId="51" r:id="rId29"/>
    <sheet name="21" sheetId="86" r:id="rId30"/>
    <sheet name="CH4" sheetId="43" r:id="rId31"/>
    <sheet name="22" sheetId="33" r:id="rId32"/>
    <sheet name="23" sheetId="34" r:id="rId33"/>
    <sheet name="24" sheetId="35" r:id="rId34"/>
    <sheet name="25" sheetId="36" r:id="rId35"/>
    <sheet name="26" sheetId="53" r:id="rId36"/>
    <sheet name="27" sheetId="54" r:id="rId37"/>
    <sheet name="28" sheetId="55" r:id="rId38"/>
    <sheet name="29" sheetId="56" r:id="rId39"/>
    <sheet name="30" sheetId="87" r:id="rId40"/>
    <sheet name="Appendix" sheetId="80" r:id="rId41"/>
  </sheets>
  <definedNames>
    <definedName name="_xlnm._FilterDatabase" localSheetId="17" hidden="1">'10'!$A$1:$A$21</definedName>
    <definedName name="_xlnm._FilterDatabase" localSheetId="21" hidden="1">'13'!$A$1:$A$63</definedName>
    <definedName name="_xlnm._FilterDatabase" localSheetId="22" hidden="1">'14'!$A$1:$A$25</definedName>
    <definedName name="_xlnm._FilterDatabase" localSheetId="25" hidden="1">'17'!$A$1:$A$22</definedName>
    <definedName name="_xlnm._FilterDatabase" localSheetId="26" hidden="1">'18'!$A$1:$A$22</definedName>
    <definedName name="_xlnm._FilterDatabase" localSheetId="27" hidden="1">'19'!$A$1:$A$25</definedName>
    <definedName name="_xlnm._FilterDatabase" localSheetId="31" hidden="1">'22'!$A$1:$A$24</definedName>
    <definedName name="_xlnm._FilterDatabase" localSheetId="32" hidden="1">'23'!$A$1:$A$25</definedName>
    <definedName name="_xlnm._FilterDatabase" localSheetId="35" hidden="1">'26'!$A$1:$A$22</definedName>
    <definedName name="_xlnm._FilterDatabase" localSheetId="36" hidden="1">'27'!$A$2:$A$22</definedName>
    <definedName name="_xlnm._FilterDatabase" localSheetId="37" hidden="1">'28'!$A$1:$A$24</definedName>
    <definedName name="_xlnm._FilterDatabase" localSheetId="11" hidden="1">'4'!$A$1:$A$26</definedName>
    <definedName name="_xlnm._FilterDatabase" localSheetId="12" hidden="1">'5'!$A$1:$A$21</definedName>
    <definedName name="_xlnm._FilterDatabase" localSheetId="15" hidden="1">'8'!$A$1:$A$29</definedName>
    <definedName name="_xlnm._FilterDatabase" localSheetId="16" hidden="1">'9'!$A$1:$A$19</definedName>
    <definedName name="_xlnm.Print_Area" localSheetId="7">'1'!$A$1:$J$39</definedName>
    <definedName name="_xlnm.Print_Area" localSheetId="17">'10'!$A$1:$M$26</definedName>
    <definedName name="_xlnm.Print_Area" localSheetId="18">'11'!$A$1:$K$14</definedName>
    <definedName name="_xlnm.Print_Area" localSheetId="21">'13'!$A$1:$M$38</definedName>
    <definedName name="_xlnm.Print_Area" localSheetId="22">'14'!$A$1:$J$38</definedName>
    <definedName name="_xlnm.Print_Area" localSheetId="23">'15'!$A$1:$J$22</definedName>
    <definedName name="_xlnm.Print_Area" localSheetId="24">'16'!$A$1:$L$39</definedName>
    <definedName name="_xlnm.Print_Area" localSheetId="25">'17'!$A$1:$M$36</definedName>
    <definedName name="_xlnm.Print_Area" localSheetId="26">'18'!$A$1:$N$36</definedName>
    <definedName name="_xlnm.Print_Area" localSheetId="27">'19'!$A$1:$M$38</definedName>
    <definedName name="_xlnm.Print_Area" localSheetId="8">'2'!$A$1:$P$39</definedName>
    <definedName name="_xlnm.Print_Area" localSheetId="28">'20'!$A$1:$K$14</definedName>
    <definedName name="_xlnm.Print_Area" localSheetId="31">'22'!$A$1:$M$39</definedName>
    <definedName name="_xlnm.Print_Area" localSheetId="32">'23'!$A$1:$J$39</definedName>
    <definedName name="_xlnm.Print_Area" localSheetId="33">'24'!$A$1:$J$22</definedName>
    <definedName name="_xlnm.Print_Area" localSheetId="36">'27'!$A$1:$N$37</definedName>
    <definedName name="_xlnm.Print_Area" localSheetId="37">'28'!$A$1:$M$39</definedName>
    <definedName name="_xlnm.Print_Area" localSheetId="38">'29'!$A$1:$K$14</definedName>
    <definedName name="_xlnm.Print_Area" localSheetId="9">'3'!$A$1:$P$39</definedName>
    <definedName name="_xlnm.Print_Area" localSheetId="39">'30'!$A$1:$K$39</definedName>
    <definedName name="_xlnm.Print_Area" localSheetId="11">'4'!$A$1:$M$26</definedName>
    <definedName name="_xlnm.Print_Area" localSheetId="12">'5'!$A$1:$J$26</definedName>
    <definedName name="_xlnm.Print_Area" localSheetId="13">'6'!$A$1:$J$22</definedName>
    <definedName name="_xlnm.Print_Area" localSheetId="14">'7'!$A$1:$L$39</definedName>
    <definedName name="_xlnm.Print_Area" localSheetId="16">'9'!$A$1:$N$24</definedName>
    <definedName name="_xlnm.Print_Area" localSheetId="40">Appendix!$A$1:$A$1</definedName>
    <definedName name="_xlnm.Print_Area" localSheetId="6">'CH1'!$A$1</definedName>
    <definedName name="_xlnm.Print_Area" localSheetId="10">'CH2'!$A$1:$A$1</definedName>
    <definedName name="_xlnm.Print_Area" localSheetId="20">'CH3'!$A$1</definedName>
    <definedName name="_xlnm.Print_Area" localSheetId="30">'CH4'!$A$1</definedName>
    <definedName name="_xlnm.Print_Area" localSheetId="5">Concepts!$A$1:$E$83</definedName>
    <definedName name="_xlnm.Print_Area" localSheetId="4">Data!$A$1:$E$9</definedName>
    <definedName name="_xlnm.Print_Area" localSheetId="2">Indx!$A$1:$E$43</definedName>
    <definedName name="_xlnm.Print_Area" localSheetId="3">Introduction!$A$1:$E$18</definedName>
    <definedName name="_xlnm.Print_Area" localSheetId="1">Preface!$A$1:$E$7</definedName>
    <definedName name="_xlnm.Print_Titles" localSheetId="7">'1'!$1:$10</definedName>
    <definedName name="_xlnm.Print_Titles" localSheetId="17">'10'!$1:$10</definedName>
    <definedName name="_xlnm.Print_Titles" localSheetId="19">'12'!$1:$10</definedName>
    <definedName name="_xlnm.Print_Titles" localSheetId="21">'13'!$1:$10</definedName>
    <definedName name="_xlnm.Print_Titles" localSheetId="22">'14'!$1:$10</definedName>
    <definedName name="_xlnm.Print_Titles" localSheetId="25">'17'!$2:$8</definedName>
    <definedName name="_xlnm.Print_Titles" localSheetId="26">'18'!$1:$8</definedName>
    <definedName name="_xlnm.Print_Titles" localSheetId="27">'19'!$1:$10</definedName>
    <definedName name="_xlnm.Print_Titles" localSheetId="8">'2'!$1:$10</definedName>
    <definedName name="_xlnm.Print_Titles" localSheetId="29">'21'!$1:$10</definedName>
    <definedName name="_xlnm.Print_Titles" localSheetId="31">'22'!$2:$10</definedName>
    <definedName name="_xlnm.Print_Titles" localSheetId="32">'23'!$1:$10</definedName>
    <definedName name="_xlnm.Print_Titles" localSheetId="35">'26'!$1:$8</definedName>
    <definedName name="_xlnm.Print_Titles" localSheetId="36">'27'!$1:$8</definedName>
    <definedName name="_xlnm.Print_Titles" localSheetId="37">'28'!$1:$10</definedName>
    <definedName name="_xlnm.Print_Titles" localSheetId="9">'3'!$1:$10</definedName>
    <definedName name="_xlnm.Print_Titles" localSheetId="39">'30'!$1:$10</definedName>
    <definedName name="_xlnm.Print_Titles" localSheetId="11">'4'!$1:$10</definedName>
    <definedName name="_xlnm.Print_Titles" localSheetId="12">'5'!$1:$10</definedName>
    <definedName name="_xlnm.Print_Titles" localSheetId="15">'8'!$1:$8</definedName>
    <definedName name="_xlnm.Print_Titles" localSheetId="16">'9'!$1:$8</definedName>
    <definedName name="_xlnm.Print_Titles" localSheetId="5">Concepts!$1:$1</definedName>
    <definedName name="_xlnm.Print_Titles" localSheetId="4">Data!$1:$1</definedName>
    <definedName name="_xlnm.Print_Titles" localSheetId="2">Indx!$1:$4</definedName>
    <definedName name="_xlnm.Print_Titles" localSheetId="3">Introduction!$1:$1</definedName>
  </definedNames>
  <calcPr calcId="145621"/>
</workbook>
</file>

<file path=xl/calcChain.xml><?xml version="1.0" encoding="utf-8"?>
<calcChain xmlns="http://schemas.openxmlformats.org/spreadsheetml/2006/main">
  <c r="I14" i="56" l="1"/>
  <c r="H14" i="56"/>
  <c r="G14" i="56"/>
  <c r="F14" i="56"/>
  <c r="E14" i="56"/>
  <c r="C14" i="56"/>
  <c r="J14" i="56"/>
  <c r="B12" i="56"/>
  <c r="B11" i="56"/>
  <c r="D13" i="56"/>
  <c r="D14" i="56" s="1"/>
  <c r="D12" i="56"/>
  <c r="D11" i="56"/>
  <c r="E13" i="56"/>
  <c r="E12" i="56"/>
  <c r="E11" i="56"/>
  <c r="H13" i="56"/>
  <c r="H12" i="56"/>
  <c r="H11" i="56"/>
  <c r="G37" i="54"/>
  <c r="F37" i="54"/>
  <c r="D37" i="54"/>
  <c r="E37" i="54"/>
  <c r="F37" i="53"/>
  <c r="E37" i="53"/>
  <c r="J37" i="53"/>
  <c r="C39" i="36"/>
  <c r="E39" i="36"/>
  <c r="G39" i="36"/>
  <c r="I39" i="36"/>
  <c r="D39" i="36"/>
  <c r="F39" i="36"/>
  <c r="H39" i="36"/>
  <c r="D38" i="36"/>
  <c r="F38" i="36"/>
  <c r="H38" i="36"/>
  <c r="D37" i="36"/>
  <c r="F37" i="36"/>
  <c r="H37" i="36"/>
  <c r="J36" i="36"/>
  <c r="J33" i="36"/>
  <c r="J30" i="36"/>
  <c r="J27" i="36"/>
  <c r="J24" i="36"/>
  <c r="J21" i="36"/>
  <c r="J18" i="36"/>
  <c r="D12" i="36"/>
  <c r="J12" i="36"/>
  <c r="D22" i="35"/>
  <c r="C22" i="35"/>
  <c r="G22" i="35"/>
  <c r="F22" i="35"/>
  <c r="G21" i="35"/>
  <c r="F21" i="35"/>
  <c r="G20" i="35"/>
  <c r="F20" i="35"/>
  <c r="G19" i="35"/>
  <c r="F19" i="35"/>
  <c r="G16" i="35"/>
  <c r="F16" i="35"/>
  <c r="G13" i="35"/>
  <c r="F13" i="35"/>
  <c r="B13" i="56" l="1"/>
  <c r="B14" i="56" s="1"/>
  <c r="K37" i="54"/>
  <c r="G37" i="53"/>
  <c r="D37" i="53"/>
  <c r="I37" i="53"/>
  <c r="D39" i="34"/>
  <c r="J37" i="54"/>
  <c r="H37" i="54"/>
  <c r="I37" i="54"/>
  <c r="H37" i="53"/>
  <c r="E39" i="34"/>
  <c r="G39" i="34"/>
  <c r="H39" i="33"/>
  <c r="G39" i="33" l="1"/>
  <c r="D39" i="33"/>
  <c r="J39" i="33"/>
  <c r="I14" i="51"/>
  <c r="H14" i="51"/>
  <c r="G14" i="51"/>
  <c r="F14" i="51"/>
  <c r="C14" i="51"/>
  <c r="J14" i="51"/>
  <c r="B12" i="51"/>
  <c r="B11" i="51"/>
  <c r="D12" i="51"/>
  <c r="D11" i="51"/>
  <c r="E13" i="51"/>
  <c r="E14" i="51" s="1"/>
  <c r="E12" i="51"/>
  <c r="E11" i="51"/>
  <c r="H13" i="51"/>
  <c r="H12" i="51"/>
  <c r="H11" i="51"/>
  <c r="K36" i="88"/>
  <c r="E39" i="47"/>
  <c r="J36" i="47"/>
  <c r="D36" i="47" s="1"/>
  <c r="J33" i="47"/>
  <c r="D33" i="47" s="1"/>
  <c r="J30" i="47"/>
  <c r="J27" i="47"/>
  <c r="J24" i="47"/>
  <c r="D24" i="47" s="1"/>
  <c r="J21" i="47"/>
  <c r="D21" i="47" s="1"/>
  <c r="J18" i="47"/>
  <c r="J15" i="47"/>
  <c r="D15" i="47" s="1"/>
  <c r="J12" i="47"/>
  <c r="D12" i="47" s="1"/>
  <c r="J38" i="47"/>
  <c r="J37" i="47"/>
  <c r="C36" i="47"/>
  <c r="D35" i="47"/>
  <c r="C35" i="47"/>
  <c r="D34" i="47"/>
  <c r="C34" i="47"/>
  <c r="C33" i="47"/>
  <c r="D32" i="47"/>
  <c r="C32" i="47"/>
  <c r="D31" i="47"/>
  <c r="C31" i="47"/>
  <c r="D30" i="47"/>
  <c r="C30" i="47"/>
  <c r="D29" i="47"/>
  <c r="C29" i="47"/>
  <c r="D28" i="47"/>
  <c r="C28" i="47"/>
  <c r="D27" i="47"/>
  <c r="C27" i="47"/>
  <c r="D26" i="47"/>
  <c r="C26" i="47"/>
  <c r="D25" i="47"/>
  <c r="C25" i="47"/>
  <c r="C24" i="47"/>
  <c r="D23" i="47"/>
  <c r="C23" i="47"/>
  <c r="D22" i="47"/>
  <c r="C22" i="47"/>
  <c r="C21" i="47"/>
  <c r="D20" i="47"/>
  <c r="C20" i="47"/>
  <c r="D19" i="47"/>
  <c r="C19" i="47"/>
  <c r="D18" i="47"/>
  <c r="C18" i="47"/>
  <c r="D17" i="47"/>
  <c r="C17" i="47"/>
  <c r="D16" i="47"/>
  <c r="C16" i="47"/>
  <c r="C15" i="47"/>
  <c r="D14" i="47"/>
  <c r="C14" i="47"/>
  <c r="D13" i="47"/>
  <c r="C13" i="47"/>
  <c r="C12" i="47"/>
  <c r="D11" i="47"/>
  <c r="C11" i="47"/>
  <c r="C10" i="47"/>
  <c r="D10" i="47"/>
  <c r="G19" i="46"/>
  <c r="F19" i="46"/>
  <c r="H19" i="46"/>
  <c r="G16" i="46"/>
  <c r="F16" i="46"/>
  <c r="H16" i="46"/>
  <c r="G13" i="46"/>
  <c r="F13" i="46"/>
  <c r="H13" i="46"/>
  <c r="G21" i="46"/>
  <c r="F21" i="46"/>
  <c r="H21" i="46"/>
  <c r="G20" i="46"/>
  <c r="F20" i="46"/>
  <c r="H20" i="46"/>
  <c r="F18" i="46"/>
  <c r="F17" i="46"/>
  <c r="F15" i="46"/>
  <c r="F14" i="46"/>
  <c r="F12" i="46"/>
  <c r="F11" i="46"/>
  <c r="D13" i="51" l="1"/>
  <c r="F39" i="33"/>
  <c r="J36" i="88"/>
  <c r="F36" i="88"/>
  <c r="G36" i="88"/>
  <c r="H36" i="88"/>
  <c r="D36" i="88"/>
  <c r="E36" i="88"/>
  <c r="I36" i="88"/>
  <c r="J39" i="47"/>
  <c r="D14" i="51" l="1"/>
  <c r="B13" i="51"/>
  <c r="B14" i="51" s="1"/>
  <c r="C39" i="33"/>
  <c r="I39" i="33"/>
  <c r="E39" i="33"/>
  <c r="G38" i="44"/>
  <c r="H38" i="44"/>
  <c r="J38" i="44"/>
  <c r="C26" i="85"/>
  <c r="D26" i="85"/>
  <c r="I14" i="20"/>
  <c r="H14" i="20"/>
  <c r="G14" i="20"/>
  <c r="F14" i="20"/>
  <c r="F81" i="20" s="1"/>
  <c r="E14" i="20"/>
  <c r="D14" i="20"/>
  <c r="C14" i="20"/>
  <c r="B14" i="20"/>
  <c r="C81" i="20"/>
  <c r="K42" i="20"/>
  <c r="J42" i="20"/>
  <c r="I42" i="20"/>
  <c r="G42" i="20"/>
  <c r="F42" i="20"/>
  <c r="E42" i="20"/>
  <c r="D42" i="20"/>
  <c r="C42" i="20"/>
  <c r="K40" i="20"/>
  <c r="J40" i="20"/>
  <c r="I40" i="20"/>
  <c r="G40" i="20"/>
  <c r="F40" i="20"/>
  <c r="E40" i="20"/>
  <c r="D40" i="20"/>
  <c r="C40" i="20"/>
  <c r="J14" i="20"/>
  <c r="G81" i="20"/>
  <c r="H13" i="20"/>
  <c r="H42" i="20" s="1"/>
  <c r="E13" i="20"/>
  <c r="D13" i="20"/>
  <c r="B13" i="20"/>
  <c r="H12" i="20"/>
  <c r="D12" i="20" s="1"/>
  <c r="E12" i="20"/>
  <c r="H11" i="20"/>
  <c r="E11" i="20"/>
  <c r="D11" i="20"/>
  <c r="B11" i="20"/>
  <c r="K24" i="5"/>
  <c r="J24" i="5"/>
  <c r="I24" i="5"/>
  <c r="H24" i="5"/>
  <c r="G24" i="5"/>
  <c r="F24" i="5"/>
  <c r="E24" i="5"/>
  <c r="D24" i="5"/>
  <c r="D67" i="5" s="1"/>
  <c r="C24" i="5"/>
  <c r="L24" i="5"/>
  <c r="J24" i="4"/>
  <c r="I24" i="4"/>
  <c r="H24" i="4"/>
  <c r="G24" i="4"/>
  <c r="F24" i="4"/>
  <c r="E24" i="4"/>
  <c r="D24" i="4"/>
  <c r="C24" i="4"/>
  <c r="K24" i="4"/>
  <c r="D26" i="8" l="1"/>
  <c r="D67" i="8" s="1"/>
  <c r="J26" i="8"/>
  <c r="G26" i="8"/>
  <c r="K26" i="8"/>
  <c r="F38" i="44"/>
  <c r="D38" i="44"/>
  <c r="E81" i="20"/>
  <c r="B12" i="20"/>
  <c r="D81" i="20"/>
  <c r="H40" i="20"/>
  <c r="H81" i="20" s="1"/>
  <c r="E67" i="5"/>
  <c r="H67" i="5"/>
  <c r="F67" i="5"/>
  <c r="G67" i="5"/>
  <c r="C67" i="5"/>
  <c r="G67" i="8" l="1"/>
  <c r="H26" i="8"/>
  <c r="H67" i="8" s="1"/>
  <c r="I26" i="8"/>
  <c r="F26" i="8" l="1"/>
  <c r="F67" i="8" s="1"/>
  <c r="E26" i="8" l="1"/>
  <c r="E67" i="8" s="1"/>
  <c r="C26" i="8"/>
  <c r="C67" i="8" s="1"/>
  <c r="C36" i="19" l="1"/>
  <c r="C35" i="19"/>
  <c r="C34" i="19"/>
  <c r="C33" i="19"/>
  <c r="C32" i="19"/>
  <c r="C31" i="19"/>
  <c r="C30" i="19"/>
  <c r="C29" i="19"/>
  <c r="C28" i="19"/>
  <c r="C27" i="19"/>
  <c r="C26" i="19"/>
  <c r="C25" i="19"/>
  <c r="C24" i="19"/>
  <c r="C23" i="19"/>
  <c r="C22" i="19"/>
  <c r="C21" i="19"/>
  <c r="C20" i="19"/>
  <c r="C19" i="19"/>
  <c r="C18" i="19"/>
  <c r="C17" i="19"/>
  <c r="C38" i="19" s="1"/>
  <c r="C16" i="19"/>
  <c r="C37" i="19" s="1"/>
  <c r="C15" i="19"/>
  <c r="C39" i="19" s="1"/>
  <c r="C14" i="19"/>
  <c r="C13" i="19"/>
  <c r="C12" i="19"/>
  <c r="C11" i="19"/>
  <c r="D36" i="19"/>
  <c r="D35" i="19"/>
  <c r="D34" i="19"/>
  <c r="D33" i="19"/>
  <c r="D32" i="19"/>
  <c r="D31" i="19"/>
  <c r="D30" i="19"/>
  <c r="D29" i="19"/>
  <c r="D28" i="19"/>
  <c r="D27" i="19"/>
  <c r="D26" i="19"/>
  <c r="D25" i="19"/>
  <c r="D24" i="19"/>
  <c r="D23" i="19"/>
  <c r="D22" i="19"/>
  <c r="D37" i="19" s="1"/>
  <c r="D21" i="19"/>
  <c r="D20" i="19"/>
  <c r="D19" i="19"/>
  <c r="D18" i="19"/>
  <c r="D17" i="19"/>
  <c r="D16" i="19"/>
  <c r="D15" i="19"/>
  <c r="D14" i="19"/>
  <c r="D38" i="19" s="1"/>
  <c r="D13" i="19"/>
  <c r="D12" i="19"/>
  <c r="D39" i="19" s="1"/>
  <c r="D11" i="19"/>
  <c r="J39" i="19"/>
  <c r="I39" i="19"/>
  <c r="H39" i="19"/>
  <c r="G39" i="19"/>
  <c r="F39" i="19"/>
  <c r="E39" i="19"/>
  <c r="J38" i="19"/>
  <c r="H38" i="19"/>
  <c r="F38" i="19"/>
  <c r="J37" i="19"/>
  <c r="H37" i="19"/>
  <c r="F37" i="19"/>
  <c r="D10" i="19"/>
  <c r="C10" i="19"/>
  <c r="C13" i="18" l="1"/>
  <c r="F19" i="18"/>
  <c r="F18" i="18"/>
  <c r="F17" i="18"/>
  <c r="F16" i="18"/>
  <c r="F15" i="18"/>
  <c r="F14" i="18"/>
  <c r="F13" i="18"/>
  <c r="F12" i="18"/>
  <c r="F11" i="18"/>
  <c r="K42" i="18" l="1"/>
  <c r="J42" i="18"/>
  <c r="I42" i="18"/>
  <c r="D42" i="18"/>
  <c r="K40" i="18"/>
  <c r="J40" i="18"/>
  <c r="I40" i="18"/>
  <c r="E40" i="18"/>
  <c r="D40" i="18"/>
  <c r="H22" i="18"/>
  <c r="G22" i="18"/>
  <c r="E22" i="18"/>
  <c r="E81" i="18" s="1"/>
  <c r="D22" i="18"/>
  <c r="D81" i="18" s="1"/>
  <c r="H21" i="18"/>
  <c r="G21" i="18"/>
  <c r="H20" i="18"/>
  <c r="H42" i="18" s="1"/>
  <c r="G20" i="18"/>
  <c r="G42" i="18" s="1"/>
  <c r="C16" i="18"/>
  <c r="F21" i="18"/>
  <c r="F20" i="18"/>
  <c r="F22" i="18" l="1"/>
  <c r="F42" i="18" s="1"/>
  <c r="C22" i="18"/>
  <c r="E42" i="18"/>
  <c r="H81" i="18"/>
  <c r="C40" i="18"/>
  <c r="G40" i="18"/>
  <c r="G81" i="18" s="1"/>
  <c r="H40" i="18"/>
  <c r="C81" i="18" l="1"/>
  <c r="C42" i="18"/>
  <c r="F40" i="18"/>
  <c r="F81" i="18" s="1"/>
  <c r="K39" i="31" l="1"/>
  <c r="M39" i="31"/>
  <c r="L39" i="31"/>
  <c r="J39" i="31"/>
  <c r="H39" i="31"/>
  <c r="I39" i="31"/>
  <c r="K26" i="1" l="1"/>
  <c r="J26" i="1"/>
  <c r="N39" i="31"/>
  <c r="E39" i="31"/>
  <c r="E39" i="30"/>
  <c r="H39" i="30"/>
  <c r="M39" i="30"/>
  <c r="L39" i="30"/>
  <c r="J39" i="30"/>
  <c r="I26" i="1" l="1"/>
  <c r="G39" i="31"/>
  <c r="I39" i="30"/>
  <c r="G39" i="30"/>
  <c r="D39" i="30"/>
  <c r="N39" i="30"/>
  <c r="F39" i="30"/>
  <c r="D39" i="31" l="1"/>
  <c r="F39" i="31"/>
  <c r="K39" i="30"/>
  <c r="C39" i="30"/>
  <c r="C39" i="31" l="1"/>
  <c r="G26" i="2"/>
  <c r="E26" i="2"/>
  <c r="J39" i="36" l="1"/>
  <c r="H26" i="2" l="1"/>
  <c r="F26" i="2"/>
  <c r="H26" i="1"/>
  <c r="D10" i="36"/>
  <c r="C13" i="35"/>
  <c r="L36" i="88"/>
  <c r="C36" i="88"/>
  <c r="E26" i="1" l="1"/>
  <c r="F11" i="35"/>
  <c r="I39" i="47"/>
  <c r="G22" i="46"/>
  <c r="H76" i="46"/>
  <c r="K42" i="23"/>
  <c r="J42" i="23"/>
  <c r="I42" i="23"/>
  <c r="H42" i="23"/>
  <c r="G42" i="23"/>
  <c r="F42" i="23"/>
  <c r="E42" i="23"/>
  <c r="D42" i="23"/>
  <c r="K42" i="25"/>
  <c r="J42" i="25"/>
  <c r="I42" i="25"/>
  <c r="H42" i="25"/>
  <c r="G42" i="25"/>
  <c r="F42" i="25"/>
  <c r="E42" i="25"/>
  <c r="D42" i="25"/>
  <c r="K42" i="26"/>
  <c r="J42" i="26"/>
  <c r="I42" i="26"/>
  <c r="H42" i="26"/>
  <c r="G42" i="26"/>
  <c r="F42" i="26"/>
  <c r="E42" i="26"/>
  <c r="D42" i="26"/>
  <c r="K42" i="28"/>
  <c r="J42" i="28"/>
  <c r="I42" i="28"/>
  <c r="H42" i="28"/>
  <c r="G42" i="28"/>
  <c r="F42" i="28"/>
  <c r="E42" i="28"/>
  <c r="D42" i="28"/>
  <c r="K40" i="23"/>
  <c r="J40" i="23"/>
  <c r="I40" i="23"/>
  <c r="H40" i="23"/>
  <c r="H81" i="23" s="1"/>
  <c r="G40" i="23"/>
  <c r="F40" i="23"/>
  <c r="E40" i="23"/>
  <c r="D40" i="23"/>
  <c r="D81" i="24"/>
  <c r="K40" i="25"/>
  <c r="J40" i="25"/>
  <c r="I40" i="25"/>
  <c r="H40" i="25"/>
  <c r="G40" i="25"/>
  <c r="F40" i="25"/>
  <c r="E40" i="25"/>
  <c r="D40" i="25"/>
  <c r="K40" i="26"/>
  <c r="J40" i="26"/>
  <c r="I40" i="26"/>
  <c r="H40" i="26"/>
  <c r="H81" i="26" s="1"/>
  <c r="G40" i="26"/>
  <c r="F40" i="26"/>
  <c r="F81" i="26" s="1"/>
  <c r="E40" i="26"/>
  <c r="D40" i="26"/>
  <c r="D81" i="26"/>
  <c r="K40" i="28"/>
  <c r="J40" i="28"/>
  <c r="I40" i="28"/>
  <c r="H40" i="28"/>
  <c r="H81" i="28"/>
  <c r="G40" i="28"/>
  <c r="F40" i="28"/>
  <c r="F81" i="28" s="1"/>
  <c r="E40" i="28"/>
  <c r="E81" i="28" s="1"/>
  <c r="D40" i="28"/>
  <c r="D81" i="28" s="1"/>
  <c r="C40" i="23"/>
  <c r="C81" i="23" s="1"/>
  <c r="C40" i="25"/>
  <c r="C81" i="25"/>
  <c r="C40" i="26"/>
  <c r="C40" i="28"/>
  <c r="C81" i="28" s="1"/>
  <c r="C42" i="23"/>
  <c r="C42" i="25"/>
  <c r="C42" i="26"/>
  <c r="C42" i="28"/>
  <c r="H81" i="25"/>
  <c r="D81" i="25"/>
  <c r="C81" i="24"/>
  <c r="G81" i="23"/>
  <c r="F81" i="23"/>
  <c r="E81" i="23"/>
  <c r="D81" i="23"/>
  <c r="E81" i="24"/>
  <c r="G81" i="25"/>
  <c r="F81" i="25"/>
  <c r="E81" i="25"/>
  <c r="G81" i="26"/>
  <c r="E81" i="26"/>
  <c r="G81" i="28"/>
  <c r="C81" i="26"/>
  <c r="J38" i="36"/>
  <c r="J37" i="36"/>
  <c r="K39" i="33"/>
  <c r="H39" i="34"/>
  <c r="L37" i="54"/>
  <c r="K37" i="53"/>
  <c r="H13" i="35"/>
  <c r="H16" i="35"/>
  <c r="H19" i="35"/>
  <c r="G39" i="47"/>
  <c r="H39" i="47"/>
  <c r="F39" i="47"/>
  <c r="C19" i="46"/>
  <c r="C16" i="46"/>
  <c r="C13" i="46"/>
  <c r="C22" i="46" s="1"/>
  <c r="K38" i="44"/>
  <c r="I38" i="44"/>
  <c r="D29" i="36"/>
  <c r="C19" i="35"/>
  <c r="C16" i="35"/>
  <c r="F12" i="35"/>
  <c r="F14" i="35"/>
  <c r="F15" i="35"/>
  <c r="F17" i="35"/>
  <c r="F18" i="35"/>
  <c r="C10" i="36"/>
  <c r="C11" i="36"/>
  <c r="D11" i="36"/>
  <c r="C12" i="36"/>
  <c r="C13" i="36"/>
  <c r="D13" i="36"/>
  <c r="C14" i="36"/>
  <c r="D14" i="36"/>
  <c r="C15" i="36"/>
  <c r="D15" i="36"/>
  <c r="C16" i="36"/>
  <c r="C37" i="36" s="1"/>
  <c r="D16" i="36"/>
  <c r="C17" i="36"/>
  <c r="D17" i="36"/>
  <c r="C18" i="36"/>
  <c r="D18" i="36"/>
  <c r="C19" i="36"/>
  <c r="C20" i="36"/>
  <c r="C38" i="36" s="1"/>
  <c r="C22" i="36"/>
  <c r="D22" i="36"/>
  <c r="C23" i="36"/>
  <c r="D23" i="36"/>
  <c r="C24" i="36"/>
  <c r="D24" i="36"/>
  <c r="C25" i="36"/>
  <c r="C26" i="36"/>
  <c r="D26" i="36"/>
  <c r="C28" i="36"/>
  <c r="D28" i="36"/>
  <c r="C29" i="36"/>
  <c r="C30" i="36"/>
  <c r="D30" i="36"/>
  <c r="C31" i="36"/>
  <c r="C32" i="36"/>
  <c r="D32" i="36"/>
  <c r="C34" i="36"/>
  <c r="D34" i="36"/>
  <c r="C35" i="36"/>
  <c r="D35" i="36"/>
  <c r="C36" i="36"/>
  <c r="D36" i="36"/>
  <c r="H20" i="35"/>
  <c r="H21" i="35"/>
  <c r="E22" i="35"/>
  <c r="C76" i="51"/>
  <c r="F76" i="51"/>
  <c r="G76" i="51"/>
  <c r="F37" i="47"/>
  <c r="H37" i="47"/>
  <c r="F38" i="47"/>
  <c r="H38" i="47"/>
  <c r="D22" i="46"/>
  <c r="D76" i="46" s="1"/>
  <c r="E22" i="46"/>
  <c r="E76" i="46" s="1"/>
  <c r="H22" i="46"/>
  <c r="E38" i="44"/>
  <c r="C38" i="47"/>
  <c r="D39" i="47"/>
  <c r="D37" i="47"/>
  <c r="D38" i="47"/>
  <c r="C37" i="47"/>
  <c r="C37" i="54" l="1"/>
  <c r="C37" i="53"/>
  <c r="C39" i="47"/>
  <c r="E76" i="51"/>
  <c r="H76" i="51"/>
  <c r="F22" i="46"/>
  <c r="F76" i="46" s="1"/>
  <c r="G76" i="46"/>
  <c r="C76" i="46"/>
  <c r="H22" i="35"/>
  <c r="F39" i="34" l="1"/>
  <c r="C39" i="34"/>
  <c r="C38" i="44"/>
  <c r="D76" i="51"/>
  <c r="E39" i="29"/>
  <c r="F39" i="29"/>
  <c r="G26" i="1" l="1"/>
  <c r="H39" i="29"/>
  <c r="D39" i="29"/>
  <c r="C39" i="29" l="1"/>
  <c r="G39" i="29"/>
  <c r="D26" i="1"/>
  <c r="F26" i="1"/>
  <c r="C26" i="2" l="1"/>
  <c r="D26" i="2"/>
  <c r="C26" i="1"/>
</calcChain>
</file>

<file path=xl/sharedStrings.xml><?xml version="1.0" encoding="utf-8"?>
<sst xmlns="http://schemas.openxmlformats.org/spreadsheetml/2006/main" count="2691" uniqueCount="606">
  <si>
    <t>المجموع</t>
  </si>
  <si>
    <t>غير قطريين</t>
  </si>
  <si>
    <t>قطريون</t>
  </si>
  <si>
    <t>Main Economic Activity</t>
  </si>
  <si>
    <t>Total</t>
  </si>
  <si>
    <t>Non-Qatari</t>
  </si>
  <si>
    <t>Qatari</t>
  </si>
  <si>
    <t>النشاط الاقتصادى الرئيسي</t>
  </si>
  <si>
    <t>إناث</t>
  </si>
  <si>
    <t>ذكور</t>
  </si>
  <si>
    <t>Females</t>
  </si>
  <si>
    <t>Males</t>
  </si>
  <si>
    <t>عدد المشتغلين</t>
  </si>
  <si>
    <t>تعويضات العاملين</t>
  </si>
  <si>
    <t>Number of Employees</t>
  </si>
  <si>
    <t>Compensation of Employees</t>
  </si>
  <si>
    <t>عدد المشتغلين و تقديرات تعويضات العاملين حسب الجنسية و النشاط الإقتصادي الرئيسي</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</si>
  <si>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</si>
  <si>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</si>
  <si>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</si>
  <si>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</si>
  <si>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</si>
  <si>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</si>
  <si>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</si>
  <si>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</si>
  <si>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</si>
  <si>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</si>
  <si>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</si>
  <si>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</si>
  <si>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</si>
  <si>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</si>
  <si>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</si>
  <si>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</si>
  <si>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</si>
  <si>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صيانة الات ومعـدات</t>
  </si>
  <si>
    <t>صيانة مبانــي</t>
  </si>
  <si>
    <t>إيجارات وسائل نقـل</t>
  </si>
  <si>
    <t>إيجارات اّلات ومعدات</t>
  </si>
  <si>
    <t>إيجارات مباني غير سكنية</t>
  </si>
  <si>
    <t>Building repairs and maintenance</t>
  </si>
  <si>
    <t>Rents of transportati on equipment</t>
  </si>
  <si>
    <t>Rents of machinery and equipment</t>
  </si>
  <si>
    <t>Rents of non- residential buildings(1)</t>
  </si>
  <si>
    <t>مواد سلعيه أخــرى</t>
  </si>
  <si>
    <t>أدوات كتابية وقرطاسية ومطبوعات</t>
  </si>
  <si>
    <t>قطع غيار وعدد وأدوات مستهلكه</t>
  </si>
  <si>
    <t>Other goods</t>
  </si>
  <si>
    <t>Stationery and Printed matters</t>
  </si>
  <si>
    <t>Spare Parts and Consumable tools</t>
  </si>
  <si>
    <t>Packing Material</t>
  </si>
  <si>
    <t xml:space="preserve">Activity
Code </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</si>
  <si>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</si>
  <si>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</si>
  <si>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</si>
  <si>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</si>
  <si>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</si>
  <si>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</si>
  <si>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</si>
  <si>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</si>
  <si>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</si>
  <si>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</si>
  <si>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</si>
  <si>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</si>
  <si>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</si>
  <si>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</si>
  <si>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</si>
  <si>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</si>
  <si>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</si>
  <si>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</si>
  <si>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</si>
  <si>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</si>
  <si>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</si>
  <si>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</si>
  <si>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</si>
  <si>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فائض التشغيل</t>
  </si>
  <si>
    <t>Compensat ion Of Employees</t>
  </si>
  <si>
    <t>Operating Surplus</t>
  </si>
  <si>
    <t>NUMBER OF EMPLOYEES BY SEX, NATIONALITY &amp; MAIN ECONOMIC ACTIVITY</t>
  </si>
  <si>
    <t>جدول رقم (22)</t>
  </si>
  <si>
    <t>Table No (22)</t>
  </si>
  <si>
    <t xml:space="preserve">كهرباء </t>
  </si>
  <si>
    <t>مــاء</t>
  </si>
  <si>
    <t>Water</t>
  </si>
  <si>
    <t xml:space="preserve">Electricity </t>
  </si>
  <si>
    <t>وقود وزيوت</t>
  </si>
  <si>
    <t>Fuels &amp; Oils</t>
  </si>
  <si>
    <t>مواد تعبئه وتغليف</t>
  </si>
  <si>
    <t>C</t>
  </si>
  <si>
    <t>D</t>
  </si>
  <si>
    <t>E</t>
  </si>
  <si>
    <t>عدد المشتغلين حسب الجنسية و الجنس والنشاط الإقتصادي الرئيسي</t>
  </si>
  <si>
    <t>احصاءت الطاقة والصناعة</t>
  </si>
  <si>
    <t>INDUSTRY AND ENERGY STATISTICS</t>
  </si>
  <si>
    <t>NUMBER OF EMPLOYEES &amp; COMPENSATION OF EMPLOYEES BY NATIONALITY &amp; MAIN ECONOMIC ACTIVITY</t>
  </si>
  <si>
    <t>عدد المشتغلين وتقديرات تعويضات العاملين حسب الجنس والجنسية والقطاع</t>
  </si>
  <si>
    <t>NO OF EMPLOYEES &amp; ESTIMATES OF COMPENSATION OF EMPLOYEES BY SEX, NATIONALITY &amp; SECTOR</t>
  </si>
  <si>
    <t>Male</t>
  </si>
  <si>
    <t>ذكر</t>
  </si>
  <si>
    <t>Private</t>
  </si>
  <si>
    <t>Female</t>
  </si>
  <si>
    <t>انثى</t>
  </si>
  <si>
    <t>خاص</t>
  </si>
  <si>
    <t>Public</t>
  </si>
  <si>
    <t>عام</t>
  </si>
  <si>
    <t>Mixed</t>
  </si>
  <si>
    <t>مختلط</t>
  </si>
  <si>
    <t>القطاع</t>
  </si>
  <si>
    <t>الجنس</t>
  </si>
  <si>
    <t>Sex</t>
  </si>
  <si>
    <t>Sector</t>
  </si>
  <si>
    <t>عدد المشتغلين وتقديرات تعويضات العاملين حسب القطاع والمهنة والجنس</t>
  </si>
  <si>
    <t>NO OF EMPLOYEES &amp; ESTIMATES OF COMPENSATION OF EMPLOYEES BY SECTOR, OCCUPATION &amp; SEX</t>
  </si>
  <si>
    <t>التعويضات</t>
  </si>
  <si>
    <t>Compensation</t>
  </si>
  <si>
    <t>المواد الخام</t>
  </si>
  <si>
    <t>Raw Materiel</t>
  </si>
  <si>
    <t>تقديرات قيمة المستلزمات السلعية حسب النشاط الإقتصادي</t>
  </si>
  <si>
    <t>ESTIMATES VALUE OF INTERMEDIATE GOODS BY MAIN ECONOMIC ACTIVITY</t>
  </si>
  <si>
    <t>أخرى - بريد طباعة - دعاية - هاتف</t>
  </si>
  <si>
    <t>خسائر بضائع مشتراة بغرض البيع</t>
  </si>
  <si>
    <t>نقل وانتقالات عامة تشمل مصاريف سفر لمهمات رسمية</t>
  </si>
  <si>
    <t>تشغيل لدى الغير وخدمات صناعية</t>
  </si>
  <si>
    <t>تقديرات قيمة المستلزمات الخدمية حسب النشاط الإقتصادي الرئيسي</t>
  </si>
  <si>
    <t>ESTIMATES VALUE OF INTERMEDIATE SERVICES BY MAIN ECONOMIC ACTIVITY</t>
  </si>
  <si>
    <t>Other Service Expenses (Mail,Publ icity,Tele phone ... etc.</t>
  </si>
  <si>
    <t>Losses of Goods for Sale</t>
  </si>
  <si>
    <t>Work Done &amp; Industrial Services Rendered By Others</t>
  </si>
  <si>
    <t>Transporta tion (include Travel Expenses for Official Trips)</t>
  </si>
  <si>
    <t>Machinery And Equipment Maintenanc e</t>
  </si>
  <si>
    <t>تقديرات القيمة المضافة حسب النشاط الإقتصادي الرئيسي</t>
  </si>
  <si>
    <t>ESTIMATES VALUE ADDED BY MAIN ECONOMIC ACTIVITY</t>
  </si>
  <si>
    <t>تقديرات القيمة المضافة حسب القطاع</t>
  </si>
  <si>
    <t>ESTIMATES OF VALUE ADDED BY SECTOR</t>
  </si>
  <si>
    <t>أهم المؤشرات الإقتصادية حسب القطاع و النشاط الإقتصادي الرئيسي</t>
  </si>
  <si>
    <t>MAIN ECONOMIC INDICATORS BY SECTOR &amp;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</si>
  <si>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</si>
  <si>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</si>
  <si>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t xml:space="preserve"> - Data of establishments employing ten employees and more were collected through comprehensive counting, while establishments employing less than ten employees were studied through sample</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</si>
  <si>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</si>
  <si>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</si>
  <si>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</si>
  <si>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</si>
  <si>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</si>
  <si>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</si>
  <si>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</si>
  <si>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</si>
  <si>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</si>
  <si>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2- The Questionnaires:</t>
  </si>
  <si>
    <t xml:space="preserve"> والبيانات المنشورة تغطي الأنشطة الاقتصادية المتضمنة في الأقسام:</t>
  </si>
  <si>
    <t>The published data covers economic activities included in the following sections: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</si>
  <si>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</si>
  <si>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</si>
  <si>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</si>
  <si>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</si>
  <si>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</si>
  <si>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</si>
  <si>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الرابع:</t>
  </si>
  <si>
    <t>Chapter four:</t>
  </si>
  <si>
    <t>الفصل الثالث:</t>
  </si>
  <si>
    <t>تقديرات الحصر الشامل (عشرة مشتغلين فأكثر).</t>
  </si>
  <si>
    <t>Comprehensive counting estimates (ten employees and more).</t>
  </si>
  <si>
    <t>Chapter three:</t>
  </si>
  <si>
    <t>الفصل الثاني:</t>
  </si>
  <si>
    <t>تقديرات المنشآت (أقل من عشرة مشتغلين).</t>
  </si>
  <si>
    <t>Establishments estimates (less than ten employees).</t>
  </si>
  <si>
    <t>Chapter tow:</t>
  </si>
  <si>
    <t>الفصل الأول:</t>
  </si>
  <si>
    <t>إطار المنشآت العاملة.</t>
  </si>
  <si>
    <t>Operating establishments frame</t>
  </si>
  <si>
    <t>Chapter one: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</si>
  <si>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</si>
  <si>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</si>
  <si>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</si>
  <si>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</si>
  <si>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</si>
  <si>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</si>
  <si>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</si>
  <si>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</si>
  <si>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</si>
  <si>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</si>
  <si>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</si>
  <si>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</si>
  <si>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</si>
  <si>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</si>
  <si>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</si>
  <si>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</si>
  <si>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</si>
  <si>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</si>
  <si>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</si>
  <si>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</si>
  <si>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b)    In-kind benefits: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</si>
  <si>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</si>
  <si>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</si>
  <si>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</si>
  <si>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</si>
  <si>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</si>
  <si>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هـ ـ الفنيون:</t>
  </si>
  <si>
    <t>e- Technicians:</t>
  </si>
  <si>
    <t>هم أشخاص حاصلون على مؤهلات جامعية أو ما يعادلها في مجال تخصصهم.</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</si>
  <si>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</si>
  <si>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</si>
  <si>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</si>
  <si>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</si>
  <si>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</si>
  <si>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</si>
  <si>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</si>
  <si>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</si>
  <si>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</si>
  <si>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</si>
  <si>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</si>
  <si>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</si>
  <si>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</si>
  <si>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</si>
  <si>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</si>
  <si>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The activity practiced by the establishment that creates the largest share of total production value of the establishment or it is the activity specified by establishment’s owner or manager.</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</si>
  <si>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</si>
  <si>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</si>
  <si>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d- Private sector:</t>
  </si>
  <si>
    <t>وهو القطاع الذي يضم المنشآت التي تساهم الحكومة في رأسمالها مع جهة أخرى سواء كانت هذه الجهة وطنية أو أجنبية.</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</si>
  <si>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</si>
  <si>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</si>
  <si>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</si>
  <si>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ب ـ قطاع عام ( مؤسسات حكومية ):</t>
  </si>
  <si>
    <t>b- Public sector (government establishments):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</si>
  <si>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</si>
  <si>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أ ـ قطاع حكومي:</t>
  </si>
  <si>
    <t>a- Government sector:</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</si>
  <si>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</si>
  <si>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</si>
  <si>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</si>
  <si>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</si>
  <si>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</si>
  <si>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</si>
  <si>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</si>
  <si>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</si>
  <si>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</si>
  <si>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t>زـ شركة مساهمة خاصة:</t>
  </si>
  <si>
    <t>g- Special joint-stock company:</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</si>
  <si>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</si>
  <si>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 ـ شركة مساهمة:</t>
  </si>
  <si>
    <t>f- Joint-stock company:</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</si>
  <si>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</si>
  <si>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with the term “with limited liability (W.L.L.)”, i.e. type of such companies could be known from its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</si>
  <si>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</si>
  <si>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company’s articles of incorporation.</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</si>
  <si>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</si>
  <si>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work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</si>
  <si>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</si>
  <si>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</si>
  <si>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</si>
  <si>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</si>
  <si>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</si>
  <si>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</si>
  <si>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</si>
  <si>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</si>
  <si>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</si>
  <si>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</si>
  <si>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</si>
  <si>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</si>
  <si>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</si>
  <si>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</si>
  <si>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</si>
  <si>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</si>
  <si>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</si>
  <si>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</si>
  <si>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</si>
  <si>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</si>
  <si>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</si>
  <si>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</si>
  <si>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</si>
  <si>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</si>
  <si>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</si>
  <si>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</si>
  <si>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</si>
  <si>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</si>
  <si>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</si>
  <si>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Table No (23) (Value QR. 000)</t>
  </si>
  <si>
    <t>جدول رقم (23) القيمة ألف ريال قطري</t>
  </si>
  <si>
    <t>جدول رقم (24) القيمة ألف ريال قطري</t>
  </si>
  <si>
    <t>Table No (24) (Value QR. 000)</t>
  </si>
  <si>
    <t>Table No (25) (Value QR. 000)</t>
  </si>
  <si>
    <t>جدول رقم (25) القيمة ألف ريال قطري</t>
  </si>
  <si>
    <r>
      <t xml:space="preserve">Specialist and Technicians </t>
    </r>
    <r>
      <rPr>
        <b/>
        <sz val="9"/>
        <rFont val="Arial"/>
        <family val="2"/>
      </rPr>
      <t>(engineers, technicians,accountants, purchases and sales staff...etc)</t>
    </r>
  </si>
  <si>
    <t>Estb.</t>
  </si>
  <si>
    <t>Emp.</t>
  </si>
  <si>
    <t>منشآت</t>
  </si>
  <si>
    <t>مشتغلون</t>
  </si>
  <si>
    <t>Establishments with &lt;10 Employee</t>
  </si>
  <si>
    <t>Establishments with 10+ Employee</t>
  </si>
  <si>
    <t>النشاط الاقتصادي الرئيسي</t>
  </si>
  <si>
    <t>المنشآت أقل من 10مشتغلين</t>
  </si>
  <si>
    <t>المنشآت 10 مشتغلين فأكثر</t>
  </si>
  <si>
    <t>جدول رقم (1)</t>
  </si>
  <si>
    <t>Table No (1)</t>
  </si>
  <si>
    <t>NUMBER OF ESTABLISHMENTS &amp; EMPLOYEES BY SIZE OF ESTABLISHMENT &amp; MAIN ECONOMIC ACTIVITY</t>
  </si>
  <si>
    <t>عدد المنشآت و المشتغلين حسب حجم المنشأة و النشاط الإقتصادي الرئيسي</t>
  </si>
  <si>
    <t>جدول رقم (2)</t>
  </si>
  <si>
    <t>Table No (2)</t>
  </si>
  <si>
    <t>جدول رقم (3)</t>
  </si>
  <si>
    <t>Table No (3)</t>
  </si>
  <si>
    <t>MINING AND QUARRYING</t>
  </si>
  <si>
    <t>MANUFACTURING</t>
  </si>
  <si>
    <t>ELECTRICITY, GAS, AND WATER SUPPLY</t>
  </si>
  <si>
    <t>NUMBER OF EMPLOYEES BY SIZE OF ESTABLISHMENT, SECTOR &amp; MAIN ECONOMIC ACTIVITY</t>
  </si>
  <si>
    <t>عدد المنشآت حسب حجم المنشأة والقطاع والنشاط الإقتصادي الرئيسي</t>
  </si>
  <si>
    <t>NUMBER OF ESTABLISHMENTS BY SIZE OF ESTABLISHMENT, SECTOR &amp; MAIN ECONOMIC ACTIVITY</t>
  </si>
  <si>
    <t>Table No (4)</t>
  </si>
  <si>
    <t>جدول رقم (4)</t>
  </si>
  <si>
    <t>Table No (5) (Value QR. 000)</t>
  </si>
  <si>
    <t>جدول رقم (5) القيمة ألف ريال قطري</t>
  </si>
  <si>
    <t>جدول رقم (6) القيمة ألف ريال قطري</t>
  </si>
  <si>
    <t>Table No (6) (Value QR. 000)</t>
  </si>
  <si>
    <t>جدول رقم (8) القيمة ألف ريال قطري</t>
  </si>
  <si>
    <t>Table No (8) (Value QR. 000)</t>
  </si>
  <si>
    <t>جدول رقم (9) القيمة ألف ريال قطري</t>
  </si>
  <si>
    <t>Table No (9) (Value QR. 000)</t>
  </si>
  <si>
    <t xml:space="preserve"> التعدين واستغلال المحاجر.
</t>
  </si>
  <si>
    <t xml:space="preserve"> الصناعات التحويلية.</t>
  </si>
  <si>
    <t xml:space="preserve"> الكهرباء والماء والغاز.</t>
  </si>
  <si>
    <t>(ج)</t>
  </si>
  <si>
    <t>(د)</t>
  </si>
  <si>
    <t>(هـ)</t>
  </si>
  <si>
    <t>علماً بأن هذه الإحصاءات تتضمن بيانات عن منشآت القطاع الحكومي والمختلط والخاص .</t>
  </si>
  <si>
    <t>الاستمارة السنوية لإحصاءات الطاقة والصناعة لجميع المنشآت .</t>
  </si>
  <si>
    <t>(C) Mining and Quarrying.</t>
  </si>
  <si>
    <t>(D) Manufacturing</t>
  </si>
  <si>
    <t>(E) Electricity, Water and Gas</t>
  </si>
  <si>
    <t>For information these statistics include data of government, mixed and private sector establishments.</t>
  </si>
  <si>
    <t>For information these statistics include data of government, mixed and private sector establishments</t>
  </si>
  <si>
    <t>Table No (10) (Value QR. 000)</t>
  </si>
  <si>
    <t>جدول رقم (10) القيمة ألف ريال قطري</t>
  </si>
  <si>
    <t>متوسط الأجر السنوي 1
ريال قطري</t>
  </si>
  <si>
    <t>( QR.)
Average Annual Wage (1)</t>
  </si>
  <si>
    <t>(%)
Percentage Of Intermediate Goods To Output</t>
  </si>
  <si>
    <t>(%)
Percentage Of Intermediate Services To Output</t>
  </si>
  <si>
    <t>( QR.)
Productivity Of Employee</t>
  </si>
  <si>
    <t>( QR.)
Value Added Per Worker</t>
  </si>
  <si>
    <t>توزيعات القيمة المضافة الصافية
ألف ريال قطري</t>
  </si>
  <si>
    <t>Distribution Of Net Value Added
(Value QR. 000)</t>
  </si>
  <si>
    <t>احصاءت الطاقة والصناعة (أقل من 10 مشتغلين)</t>
  </si>
  <si>
    <t>INDUSTRY AND ENERGY STATISTICS (LESS THAN 10 EMPLOYEES)</t>
  </si>
  <si>
    <t>INDUSTRY AND ENERGY STATISTICS (10 EMPLOYEES &amp; MORE)</t>
  </si>
  <si>
    <t>احصاءت الطاقة والصناعة (منشآت تستخدم10 مشتغلين فأكثر)</t>
  </si>
  <si>
    <t>جدول رقم (13)</t>
  </si>
  <si>
    <t>Table No (13)</t>
  </si>
  <si>
    <t>Table No (14) (Value QR. 000)</t>
  </si>
  <si>
    <t>جدول رقم (14) القيمة ألف ريال قطري</t>
  </si>
  <si>
    <t>جدول رقم (15) القيمة ألف ريال قطري</t>
  </si>
  <si>
    <t>Table No (15) (Value QR. 000)</t>
  </si>
  <si>
    <t>جدول رقم (16) القيمة ألف ريال قطري</t>
  </si>
  <si>
    <t>Table No (16) (Value QR. 000)</t>
  </si>
  <si>
    <t>Table No (17) (Value QR. 000)</t>
  </si>
  <si>
    <t>جدول رقم (17) القيمة ألف ريال قطري</t>
  </si>
  <si>
    <t>جدول رقم (19) القيمة ألف ريال قطري</t>
  </si>
  <si>
    <t>Table No (19) (Value QR. 000)</t>
  </si>
  <si>
    <t>Table No (21)</t>
  </si>
  <si>
    <t>جدول رقم (21)</t>
  </si>
  <si>
    <t>جدول رقم (20) القيمة ألف ريال قطري</t>
  </si>
  <si>
    <t>Table No (20) (Value QR. 000)</t>
  </si>
  <si>
    <t>Table No (26) (Value QR. 000)</t>
  </si>
  <si>
    <t>جدول رقم (26) القيمة ألف ريال قطري</t>
  </si>
  <si>
    <t>Table No (27) (Value QR. 000)</t>
  </si>
  <si>
    <t>جدول رقم (27) القيمة ألف ريال قطري</t>
  </si>
  <si>
    <t>جدول رقم (29) القيمة ألف ريال قطري</t>
  </si>
  <si>
    <t>Table No (29) (Value QR. 000)</t>
  </si>
  <si>
    <t>Table No (28) (Value QR. 000)</t>
  </si>
  <si>
    <t>جدول رقم (28) القيمة ألف ريال قطري</t>
  </si>
  <si>
    <t xml:space="preserve"> تم عرض البيانات في أربع أبواب على الوجه التالي:-</t>
  </si>
  <si>
    <t>تقديرات نشاط الطاقة والصناعة (تشمل إجمالي الباب الثاني والثالث).</t>
  </si>
  <si>
    <t>Estimates of Industry &amp; Energy Statistics (total of chapters two and three).</t>
  </si>
  <si>
    <t>رمز
النشاط</t>
  </si>
  <si>
    <r>
      <rPr>
        <sz val="8"/>
        <rFont val="Arial"/>
        <family val="2"/>
      </rPr>
      <t>Activity
Code</t>
    </r>
    <r>
      <rPr>
        <sz val="10"/>
        <rFont val="Arial"/>
        <family val="2"/>
      </rPr>
      <t xml:space="preserve"> </t>
    </r>
  </si>
  <si>
    <r>
      <t xml:space="preserve">مختلط </t>
    </r>
    <r>
      <rPr>
        <b/>
        <sz val="8"/>
        <rFont val="Arial"/>
        <family val="2"/>
      </rPr>
      <t>Mixed</t>
    </r>
  </si>
  <si>
    <r>
      <t xml:space="preserve">عام </t>
    </r>
    <r>
      <rPr>
        <b/>
        <sz val="8"/>
        <rFont val="Arial"/>
        <family val="2"/>
      </rPr>
      <t>Public</t>
    </r>
  </si>
  <si>
    <r>
      <t xml:space="preserve">خاص </t>
    </r>
    <r>
      <rPr>
        <b/>
        <sz val="8"/>
        <rFont val="Arial"/>
        <family val="2"/>
      </rPr>
      <t>Private</t>
    </r>
  </si>
  <si>
    <r>
      <t xml:space="preserve">الفصل الأول 
إطار المنشآت العاملة
</t>
    </r>
    <r>
      <rPr>
        <b/>
        <sz val="18"/>
        <rFont val="Arial"/>
        <family val="2"/>
      </rPr>
      <t>CHAPTER 1 
 Operating establishments frame</t>
    </r>
  </si>
  <si>
    <r>
      <rPr>
        <b/>
        <sz val="10"/>
        <rFont val="Arial"/>
        <family val="2"/>
      </rPr>
      <t>المجموع</t>
    </r>
    <r>
      <rPr>
        <b/>
        <sz val="12"/>
        <rFont val="Arial"/>
        <family val="2"/>
      </rPr>
      <t xml:space="preserve">
</t>
    </r>
    <r>
      <rPr>
        <sz val="8"/>
        <rFont val="Arial"/>
        <family val="2"/>
      </rPr>
      <t>Total</t>
    </r>
  </si>
  <si>
    <r>
      <t xml:space="preserve">رمز النشاط
</t>
    </r>
    <r>
      <rPr>
        <sz val="8"/>
        <rFont val="Arial"/>
        <family val="2"/>
      </rPr>
      <t>Activity Code</t>
    </r>
  </si>
  <si>
    <r>
      <t xml:space="preserve">المجموع </t>
    </r>
    <r>
      <rPr>
        <b/>
        <sz val="8"/>
        <rFont val="Arial"/>
        <family val="2"/>
      </rPr>
      <t>Total</t>
    </r>
  </si>
  <si>
    <t>ـ تم إعداد إطار متكامل بالمنشآت العاملة في الانشطة الاقتصادية المختلفة مستنداً على بيانات تعداد المنشآت مايو عام 2010م .</t>
  </si>
  <si>
    <t xml:space="preserve"> -  Comprehensive frame was prepared for operating economic activities based on data of the 2010 establishments’ census.</t>
  </si>
  <si>
    <t>جدول رقم (11) القيمة ألف ريال قطري</t>
  </si>
  <si>
    <t>Table No (11) (Value QR. 000)</t>
  </si>
  <si>
    <t>رقم الجدول</t>
  </si>
  <si>
    <t>Particulars</t>
  </si>
  <si>
    <t>البيـان</t>
  </si>
  <si>
    <t>Table No.</t>
  </si>
  <si>
    <r>
      <t xml:space="preserve">رقم الصفحة
</t>
    </r>
    <r>
      <rPr>
        <b/>
        <sz val="8"/>
        <color indexed="8"/>
        <rFont val="Arial"/>
        <family val="2"/>
      </rPr>
      <t>Page No.</t>
    </r>
  </si>
  <si>
    <t xml:space="preserve">تقديــــــــم </t>
  </si>
  <si>
    <t xml:space="preserve">مقدمـــــــــــة </t>
  </si>
  <si>
    <t xml:space="preserve">أسلوب عرض البيانات </t>
  </si>
  <si>
    <t xml:space="preserve">أهم المفاهيم والتعاريف المستخدمة </t>
  </si>
  <si>
    <t>الفصل الأول
(إطار المنشآت العاملة)</t>
  </si>
  <si>
    <t>الفصل الثاني
المنشآت التي تستخدم (أقل من عشرة مشتغلين)</t>
  </si>
  <si>
    <t>الفصل الثالث
المنشآت التي تستخدم (عشرة مشتغلين فأكثر)</t>
  </si>
  <si>
    <t>الفصل الرابع
تقديرات نشاط الطاقة و الصناعة (إجمالي الفصل الثاني والثالث)</t>
  </si>
  <si>
    <t>Chapter Three
Establishments employing (Ten employees and more)</t>
  </si>
  <si>
    <t>Appendix
Annual questionnaire of Energy and Industry Statisties</t>
  </si>
  <si>
    <t>Chapter Four
Estimat of Energy and Industry Activity (Total of chapters two and three)</t>
  </si>
  <si>
    <t>Chapter Tow
Establishments employing (Less than ten employees)</t>
  </si>
  <si>
    <t xml:space="preserve"> Chapter One
(Operating establishments frame)</t>
  </si>
  <si>
    <t xml:space="preserve">Concepts and definitions </t>
  </si>
  <si>
    <t xml:space="preserve">Data presentation </t>
  </si>
  <si>
    <t xml:space="preserve">Introduction </t>
  </si>
  <si>
    <t xml:space="preserve">Preface </t>
  </si>
  <si>
    <t>c</t>
  </si>
  <si>
    <t>المهن</t>
  </si>
  <si>
    <t>Occupation</t>
  </si>
  <si>
    <r>
      <rPr>
        <b/>
        <sz val="24"/>
        <color indexed="8"/>
        <rFont val="Arial"/>
        <family val="2"/>
      </rPr>
      <t>النشرة السنوية</t>
    </r>
    <r>
      <rPr>
        <b/>
        <sz val="20"/>
        <color indexed="8"/>
        <rFont val="Arial"/>
        <family val="2"/>
      </rPr>
      <t xml:space="preserve">
</t>
    </r>
    <r>
      <rPr>
        <b/>
        <sz val="24"/>
        <color indexed="8"/>
        <rFont val="Arial"/>
        <family val="2"/>
      </rPr>
      <t>لإحصاءات الطاقة والصناعة</t>
    </r>
    <r>
      <rPr>
        <b/>
        <sz val="20"/>
        <color indexed="8"/>
        <rFont val="Arial"/>
        <family val="2"/>
      </rPr>
      <t xml:space="preserve">
</t>
    </r>
    <r>
      <rPr>
        <b/>
        <sz val="18"/>
        <color indexed="8"/>
        <rFont val="Arial"/>
        <family val="2"/>
      </rPr>
      <t xml:space="preserve">The Annual Bulletin
of Industry &amp; Energy Statistics
</t>
    </r>
    <r>
      <rPr>
        <b/>
        <sz val="20"/>
        <color indexed="8"/>
        <rFont val="Arial"/>
        <family val="2"/>
      </rPr>
      <t>2012</t>
    </r>
  </si>
  <si>
    <r>
      <t>العدد الحادي والثلاثون
31</t>
    </r>
    <r>
      <rPr>
        <b/>
        <vertAlign val="superscript"/>
        <sz val="16"/>
        <color indexed="8"/>
        <rFont val="Arial"/>
        <family val="2"/>
      </rPr>
      <t>th</t>
    </r>
    <r>
      <rPr>
        <b/>
        <sz val="16"/>
        <color indexed="8"/>
        <rFont val="Arial"/>
        <family val="2"/>
      </rPr>
      <t xml:space="preserve"> Issue</t>
    </r>
  </si>
  <si>
    <t>Number of establishments and employees by size of establishment and main economic activity 2012</t>
  </si>
  <si>
    <t>عدد المنشآت والمشتغلين حسب حجم المنشأة والنشاط الاقتصادي الرئيسي 2012</t>
  </si>
  <si>
    <t>Number of establishments by size of establishment and main economic activity 2012</t>
  </si>
  <si>
    <t>عدد المنشآت حسب حجم المنشأة والنشاط الاقتصادي الرئيسي 2012</t>
  </si>
  <si>
    <t>Number Of Employees By Size Of Establishment, Sector &amp; Main Economic Activity 2012</t>
  </si>
  <si>
    <t>عدد المشتغلين حسب حجم المنشأة و القطاع والنشاط الإقتصادي الرئيسي 2012</t>
  </si>
  <si>
    <t xml:space="preserve">No of employees by nationality, sex and main economic activity 2012 </t>
  </si>
  <si>
    <t xml:space="preserve">عدد المشتغلين حسب الجنسية والجنس والنشاط الاقتصادي الرئيسي 2012 </t>
  </si>
  <si>
    <t xml:space="preserve">No of employees &amp; compensation of employees by nationality &amp; main economic activity 2012 </t>
  </si>
  <si>
    <t xml:space="preserve">عدد المشتغلين وتقديرات تعويضات العاملين حسب الجنسية والنشاط الاقتصادي الرئيسي 2012 </t>
  </si>
  <si>
    <t xml:space="preserve">No of employees and estimates of compensation of employees by nationality, sex &amp; sector 2012 </t>
  </si>
  <si>
    <t xml:space="preserve">عدد المشتغلين وتقديرات تعويضات العاملين حسب الجنس والجنسية والقطاع 2012 </t>
  </si>
  <si>
    <t>No of employees and estimates of compensation of employees by sector, occupation &amp; sex 2012</t>
  </si>
  <si>
    <t>عدد المشتغلين وتقديرات تعويضات العاملين حسب القطاع والمهنة والجنس 2012</t>
  </si>
  <si>
    <t xml:space="preserve">Estimates of value of intermediate goods by main economic activity 2012 </t>
  </si>
  <si>
    <t xml:space="preserve">تقديرات قيمة المستلزمات السلعية حسب النشاط الاقتصادي 2012 </t>
  </si>
  <si>
    <t>Estimates of value of intermediate services by main economic activity 2012</t>
  </si>
  <si>
    <t>تقديرات قيمة المستلزمات الخدمية حسب النشاط الاقتصادي 2012</t>
  </si>
  <si>
    <t xml:space="preserve">Estimates of Value added by main economic activity  2012 </t>
  </si>
  <si>
    <t xml:space="preserve">تقديرات القيمة المضافة حسب النشاط الاقتصادي الرئيسي 2012 </t>
  </si>
  <si>
    <t xml:space="preserve">Estimates of Value added by sector  2012 </t>
  </si>
  <si>
    <t xml:space="preserve">تقديرات القيمة المضافة حسب القطاع 2012 </t>
  </si>
  <si>
    <t xml:space="preserve">Main economic indicators by sector and main economic activity 2012 </t>
  </si>
  <si>
    <t xml:space="preserve">أهم المؤشرات الاقتصادية حسب القطاع والنشاط الاقتصادي الرئيسي 2012 </t>
  </si>
  <si>
    <t xml:space="preserve">No of employees &amp; compensation of employees by nationality &amp; main economic activity  2012 </t>
  </si>
  <si>
    <t>كما يسر الوزارة أن تتقدم بالشكر الجزيل لمسئولي المنشآت من مؤسسات وشركات لتعاونهم ومساهمتهم في إصدار هذه النشرة.</t>
  </si>
  <si>
    <r>
      <t>The Ministry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</si>
  <si>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</si>
  <si>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وترحب بأية ملاحظات وإقتراحات من شأنها تحسين مضمون هذه النشرة.</t>
  </si>
  <si>
    <t xml:space="preserve">     Allah grants success</t>
  </si>
  <si>
    <t xml:space="preserve">      والله ولي التوفيق،،،</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</si>
  <si>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</si>
  <si>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This bulletin covers the Energy and Manufacturing sector of the economic activity classification, issued by the Ministry of Development Planning &amp; Statistics</t>
  </si>
  <si>
    <t xml:space="preserve"> تغطي هذه النشرة نشاط قطاع الطاقة والصناعة من دليل النشاط الاقتصادي الصادر عن وزارة التخطيط التنموي والإحصاء.</t>
  </si>
  <si>
    <t>وقد رأت وزارة التخطيط التنموي والاحصاء تمشياً مع سياستها في توفير وتطوير الإحصاءات الإقتصادية أن تتفق خطط التطوير مع الإتجاهات والتوصيات الدولية من حيث المفاهيم والتعاريف والبيانات الإحصائية الممكن توفيرها في هذا المجال مع الأخذ بعين الإعتبار الظروف المحلية.</t>
  </si>
  <si>
    <t>In order to provide and develop economic statistics, Ministry of Development Planning &amp; Statistics perceived that development plans should comply with  international directions and recommendations regarding statistical concepts, definitions and data that could be availed in this field are concerned, taking into consideration local circumstances.</t>
  </si>
  <si>
    <t>التعدين وإستغلال المحاجر</t>
  </si>
  <si>
    <t>Extraction of crude petroleum and natural gas</t>
  </si>
  <si>
    <t>استخراج النفط الخام والغاز الطبيعي</t>
  </si>
  <si>
    <t>Service activities incidental to oil and gas extraction excluding surveying</t>
  </si>
  <si>
    <t>انشطة الخدمات المتصله باستخراج النفط والغاز الطبيعي باستثناء خدمات المسح</t>
  </si>
  <si>
    <t>Other Mining and Quarrying Activities</t>
  </si>
  <si>
    <t>أنشطة أخرى للتعدين وإستغلال المحاجر</t>
  </si>
  <si>
    <t>الصناعات التحويلية</t>
  </si>
  <si>
    <t>صناعة المنتجات الغذائية والمشروبات</t>
  </si>
  <si>
    <t>Manufacture of Textiles</t>
  </si>
  <si>
    <t>صناعة المنسوجات</t>
  </si>
  <si>
    <t>صناعة الملابس وتهيئة وصبغ الفراء</t>
  </si>
  <si>
    <t>Manufacture of Paper and Paper Materials</t>
  </si>
  <si>
    <t>صناعة الورق ومنتجات الورق</t>
  </si>
  <si>
    <t>صناعة المنتجات النفطية المكررة</t>
  </si>
  <si>
    <t>صناعة المواد والمنتجات الكيميائية</t>
  </si>
  <si>
    <t>صناعة منتجات المطاط واللدائن</t>
  </si>
  <si>
    <t>صناعة منتجات المعادن اللافلزية الأخرى</t>
  </si>
  <si>
    <t>Manufacture of Basic Metals</t>
  </si>
  <si>
    <t>صناعة المعادن الأساسية</t>
  </si>
  <si>
    <t>Manufacture of Other Transport Equipment</t>
  </si>
  <si>
    <t>صناعة معدات النقل الأخرى</t>
  </si>
  <si>
    <t>إمدادات الكهرباء والغاز والبخار والمياه</t>
  </si>
  <si>
    <t>Electricity, Gas, Steam and Water Supply</t>
  </si>
  <si>
    <t>إستخراج النفط الخام والغاز الطبيعي وأنشطة الخدمات المتصلة بإستخراج النفط والغاز بإستثناء خدمات المسح</t>
  </si>
  <si>
    <t>Extraction of Crude Petroleum and Natural Gas, Services Incidental to Oil and Gas Extraction, Excluding Surveying</t>
  </si>
  <si>
    <t>Manufacture of Food Products and Beverages</t>
  </si>
  <si>
    <t>Manufacture of Wearing Apparel, Dressing and Dyeing of Fur</t>
  </si>
  <si>
    <t>Tanning and Dressing of Leather, Manufacture of Luggage, Handbags,Saddlery, Harness and Footwear</t>
  </si>
  <si>
    <t>دبغ وتهيئة الجلود وصناعة حقائب الأمتعة وحقائب اليد والسروج والأعنة والأحذية</t>
  </si>
  <si>
    <t>صناعة الخشب والفلين باستثناء الأثاث وصناعة الأصناف المنتجة من القش ومواد الضفر</t>
  </si>
  <si>
    <t>صناعة منتجات المعادن المشكلة بإستثناء الماكينات والمعدات</t>
  </si>
  <si>
    <t>صناعة الالأت والمعدات غير المصنفة في موضع آخر</t>
  </si>
  <si>
    <t>Manufacture of Fabricated Metal Products, Except Machinery and Equipment</t>
  </si>
  <si>
    <t>Manufacture of Machinery and Equipment N.E.C.</t>
  </si>
  <si>
    <t>Manufacture of Electrical Machinery and Apparatus N.E.C.</t>
  </si>
  <si>
    <t>Manufacture of Medical, Precision, Optical Instruments, Watches and Clocks</t>
  </si>
  <si>
    <t>Publishing, Printing and Reproduction of Recorded Media</t>
  </si>
  <si>
    <t>إعادة الدوران للنفايات والخردة المعدنية وغير المعدنية</t>
  </si>
  <si>
    <t>Recycling of Metal and Non-Metal Waste and Scrap</t>
  </si>
  <si>
    <t>صناعة الأثاث وصناعة المنتجات غير مصنفة في موضع آخر</t>
  </si>
  <si>
    <t>Manufacture of Furniture, Manufacture of Products N.E.C.</t>
  </si>
  <si>
    <t>Manufacture of Motor Vehicles, Trailers and Semi-Trailers</t>
  </si>
  <si>
    <t>صناعة المركبات ذات المحركات والمركبات المقطورة ونصف المقطورة</t>
  </si>
  <si>
    <t>صناعة الأجهزة الطبية وأدوات القياس عالية الدقة والأدوات البصرية, والساعات بأنواعها</t>
  </si>
  <si>
    <t>صناعة الآلات والأجهزة الكهربائية غير المصنفة في موضع آخر</t>
  </si>
  <si>
    <t>Manufacture of Other Non-Metalic Mineral Products</t>
  </si>
  <si>
    <t>Manufacture of Rubber and Plastic Products</t>
  </si>
  <si>
    <t>Manufacture of Chemicals and Chemical Products</t>
  </si>
  <si>
    <t>Manufacture of Refined Petroleum Products</t>
  </si>
  <si>
    <t>الطباعة والنشر وإستنساخ وسائط الإعلام المسجلة</t>
  </si>
  <si>
    <t>عدد المشتغلين حسب حجم المنشأة والقطاع والنشاط الإقتصادي الرئيسي</t>
  </si>
  <si>
    <t>Manufacture of Wood &amp; of Products of Wood &amp; Cork, Except Furniture, Manufacture of Articles of Straw and Plaiting Materials</t>
  </si>
  <si>
    <t>جدول رقم (23)</t>
  </si>
  <si>
    <t>112</t>
  </si>
  <si>
    <r>
      <t xml:space="preserve">ملحق
الإستمارة السنوية لإحصاءات الطاقة والصناعة
</t>
    </r>
    <r>
      <rPr>
        <b/>
        <sz val="16"/>
        <rFont val="Arial"/>
        <family val="2"/>
      </rPr>
      <t>Appendix
Annual questionnaire of Industry &amp; Energy Statistics</t>
    </r>
  </si>
  <si>
    <t>36</t>
  </si>
  <si>
    <t>رمز النشاط
Activity Code</t>
  </si>
  <si>
    <r>
      <t xml:space="preserve">Specialist and Technicians </t>
    </r>
    <r>
      <rPr>
        <b/>
        <sz val="8"/>
        <rFont val="Arial"/>
        <family val="2"/>
      </rPr>
      <t>(engineers, technicians,accountants, purchases and sales staff...etc)</t>
    </r>
  </si>
  <si>
    <t>11231077</t>
  </si>
  <si>
    <t>19573009</t>
  </si>
  <si>
    <t>5.22</t>
  </si>
  <si>
    <t>3.40</t>
  </si>
  <si>
    <t>467791</t>
  </si>
  <si>
    <t>Services Incidental to Oil and Gas Extraction Excluding Surveying</t>
  </si>
  <si>
    <t>Manufacture of Fabricated Metal Products, Except Machinery and Equipmen</t>
  </si>
  <si>
    <t>أنشطة الخدمات المتصلة بإستخراج النفط والغاز بإستثناء خدمات المسح</t>
  </si>
  <si>
    <t>4913582</t>
  </si>
  <si>
    <t>4.92</t>
  </si>
  <si>
    <t>جدول رقم (30)</t>
  </si>
  <si>
    <t>Table No (30)</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</si>
  <si>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</si>
  <si>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</si>
  <si>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2</t>
  </si>
  <si>
    <t>28</t>
  </si>
  <si>
    <t>30</t>
  </si>
  <si>
    <t>تقديرات القيمة المضافة حسب النشاط الإقتصادي الرئيسي 2012</t>
  </si>
  <si>
    <t>المرفقات
الاستمارة السنوية لإحصاءات الطاقة والصناعة</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</si>
  <si>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</si>
  <si>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د ـ قطاع خاص:</t>
  </si>
  <si>
    <t>هو النشاط الذي تزاوله المنشأة والذي يحقق أكبر حصة في جملة قيمة إنتاج المنشأة أو اكبر عائد للمنشاة أو هو النشاط الذي يحدده صاحب أو مدير المنشأة.</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</si>
  <si>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</si>
  <si>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1- The establishment:</t>
  </si>
  <si>
    <t>1- المنشأة:</t>
  </si>
  <si>
    <t>2- Legal entity:</t>
  </si>
  <si>
    <t>2- الكيان القانوني:</t>
  </si>
  <si>
    <t>It is the legal status of capital ownership of establishments aiming profit; it includes individual, joint-liability companies, partnership companies, limited liability companies and joint-stock companies.</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</si>
  <si>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</si>
  <si>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</si>
  <si>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</si>
  <si>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Its capital is composed of equal value shares not for underwriting and circulation. Underwriting is for limited number of persons, usually founders, and responsibility of shareholder does not exceed the limit of his shares in company’s capital.</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</si>
  <si>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</si>
  <si>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3- Ownership of establishment:</t>
  </si>
  <si>
    <t>3ـ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</si>
  <si>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</si>
  <si>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</si>
  <si>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The sector that includes establishments that the government contributes in its capital with another entity, whether this entity was national or foreign.</t>
  </si>
  <si>
    <t>4- Main economic activity:</t>
  </si>
  <si>
    <t>4ـ النشاط الاقتصادي الرئيسي:</t>
  </si>
  <si>
    <t>5- Employment (employees):</t>
  </si>
  <si>
    <t>5ـ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</si>
  <si>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</si>
  <si>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</si>
  <si>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</si>
  <si>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6- Compensation of employees:</t>
  </si>
  <si>
    <t>6ـ تعويضات العاملين:</t>
  </si>
  <si>
    <t>7- Revenues of other activities:</t>
  </si>
  <si>
    <t>7ـ إيرادات الأنشطة الأخرى:</t>
  </si>
  <si>
    <t>8- Intermediate goods:</t>
  </si>
  <si>
    <t>8ـ المستلزمات السلعية:</t>
  </si>
  <si>
    <t>9- Intermediate services:</t>
  </si>
  <si>
    <t>9ـ المستلزمات الخدمية:</t>
  </si>
  <si>
    <t>All services used that help in accomplishing production, such as maintenance expenses, transport services, general transportation, shipping, unloading, rent of equipment and transportation means and others.</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</si>
  <si>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</si>
  <si>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10- Value added:</t>
  </si>
  <si>
    <t>10ـ القيمة المضافة:</t>
  </si>
  <si>
    <t>Total value of production less total value of intermediate goods and services (intermediate input).</t>
  </si>
  <si>
    <t>11- Depreciation:</t>
  </si>
  <si>
    <t>11ـ الاهتلاكات:</t>
  </si>
  <si>
    <t>12- Taxes on production and import (indirect taxes):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</si>
  <si>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</si>
  <si>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</si>
  <si>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13- Subsidies:</t>
  </si>
  <si>
    <t>13ـ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</si>
  <si>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</si>
  <si>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14- Operating surplus:</t>
  </si>
  <si>
    <t>14ـ فائض التشغيل:</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</si>
  <si>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</si>
  <si>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15- Fixed assets:</t>
  </si>
  <si>
    <t>15ـ الأصول الثابتة:</t>
  </si>
  <si>
    <t>16- Fixed capital additions during the year:</t>
  </si>
  <si>
    <t>16ـ الإضافات الرأسمالية الثابتة خلال العام:</t>
  </si>
  <si>
    <t>17- Stock:</t>
  </si>
  <si>
    <t>17ـ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</si>
  <si>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</si>
  <si>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18- Profit of shares:</t>
  </si>
  <si>
    <t>18- أرباح الأسهم:</t>
  </si>
  <si>
    <t>Shape of property income matured for shareholders as a result of placing their money at disposal of companies.</t>
  </si>
  <si>
    <t>Table No (7) (Value QR. 000)</t>
  </si>
  <si>
    <t>جدول رقم (7) القيمة ألف ريال قطري</t>
  </si>
  <si>
    <r>
      <t xml:space="preserve">المجموع </t>
    </r>
    <r>
      <rPr>
        <sz val="8"/>
        <rFont val="Arial"/>
        <family val="2"/>
      </rPr>
      <t>Total</t>
    </r>
  </si>
  <si>
    <r>
      <t xml:space="preserve">مختلط </t>
    </r>
    <r>
      <rPr>
        <sz val="8"/>
        <rFont val="Arial"/>
        <family val="2"/>
      </rPr>
      <t>Mixed</t>
    </r>
  </si>
  <si>
    <r>
      <t xml:space="preserve">عام </t>
    </r>
    <r>
      <rPr>
        <sz val="8"/>
        <rFont val="Arial"/>
        <family val="2"/>
      </rPr>
      <t>Public</t>
    </r>
  </si>
  <si>
    <r>
      <rPr>
        <b/>
        <sz val="10"/>
        <rFont val="Arial"/>
        <family val="2"/>
      </rPr>
      <t>خاص</t>
    </r>
    <r>
      <rPr>
        <b/>
        <sz val="12"/>
        <rFont val="Arial"/>
        <family val="2"/>
      </rPr>
      <t xml:space="preserve"> </t>
    </r>
    <r>
      <rPr>
        <sz val="8"/>
        <rFont val="Arial"/>
        <family val="2"/>
      </rPr>
      <t>Private</t>
    </r>
  </si>
  <si>
    <t>Specialist and Technicians (engineers, technicians,accountants, purchases and sales staff...etc)</t>
  </si>
  <si>
    <t>Other Service Expenses (Mail,Publ icity,Tele phone .. etc.</t>
  </si>
  <si>
    <t xml:space="preserve">يسر وزارة التخطيط التنموي والإحصاء أن تقدم هذا العدد من النشرة السنوية لإحصاءات الطاقة والصناعة 2012 ضمن سلسلة نشراتها التخصصية المختلفة، وذلك في إطار خطة الوزارة الطموحة والمتوازنة في توفير وتطوير الإحصاءات الإقتصادية.
</t>
  </si>
  <si>
    <r>
      <t>Ministry of Development Planning &amp; Statistics is pleased to present the</t>
    </r>
    <r>
      <rPr>
        <b/>
        <sz val="12"/>
        <color indexed="10"/>
        <rFont val="Arial"/>
        <family val="2"/>
      </rPr>
      <t xml:space="preserve"> </t>
    </r>
    <r>
      <rPr>
        <b/>
        <sz val="12"/>
        <color indexed="8"/>
        <rFont val="Arial"/>
        <family val="2"/>
      </rPr>
      <t>annual bulletin of Energy and Industry Statisticl, 2012 as part of its series of bulletins within the framework of the Ministry's ambitious and balanced plan in providing and developing economic statistics.</t>
    </r>
  </si>
  <si>
    <r>
      <rPr>
        <sz val="11"/>
        <color indexed="8"/>
        <rFont val="Arial Black"/>
        <family val="2"/>
      </rPr>
      <t xml:space="preserve">Dr. Saleh Bin Mohammed Al-Nabit
</t>
    </r>
    <r>
      <rPr>
        <b/>
        <sz val="10"/>
        <color indexed="8"/>
        <rFont val="Arial"/>
        <family val="2"/>
      </rPr>
      <t>Minister of Development Planning and Statistics</t>
    </r>
  </si>
  <si>
    <r>
      <t xml:space="preserve">الفصل الثاني
المنشآت التي تستخدم
(أقل من عشرة مشتغلين)
</t>
    </r>
    <r>
      <rPr>
        <b/>
        <sz val="16"/>
        <rFont val="Arial"/>
        <family val="2"/>
      </rPr>
      <t>CHAPTER Tow
 Establishments employing
(Less than ten employees)</t>
    </r>
  </si>
  <si>
    <t>جدول رقم (12)</t>
  </si>
  <si>
    <t>Table No (12)</t>
  </si>
  <si>
    <r>
      <t xml:space="preserve">الفصل الثالث
المنشآت التي تستخدم
(عشرة مشتغلين فأكثر)
</t>
    </r>
    <r>
      <rPr>
        <b/>
        <sz val="16"/>
        <rFont val="Arial"/>
        <family val="2"/>
      </rPr>
      <t>CHAPTER Three
 Establishments employing
(Ten employees and more)</t>
    </r>
  </si>
  <si>
    <t>Table No (18) (Value QR. 000)</t>
  </si>
  <si>
    <t>جدول رقم (18) القيمة ألف ريال قطري</t>
  </si>
  <si>
    <t>جدول المحتويات</t>
  </si>
  <si>
    <t>Table of Contents</t>
  </si>
  <si>
    <r>
      <t xml:space="preserve">الفصل الرابع
تقديرات نشاط الطاقة والصناعة
(إجمالي الفصلين الثاني والثالث)
</t>
    </r>
    <r>
      <rPr>
        <b/>
        <sz val="16"/>
        <rFont val="Arial"/>
        <family val="2"/>
      </rPr>
      <t>Chapter Four
Estimat of Industry &amp; Energy
(Total of chapters two and three)</t>
    </r>
  </si>
  <si>
    <r>
      <t>أ</t>
    </r>
    <r>
      <rPr>
        <b/>
        <sz val="16"/>
        <color indexed="8"/>
        <rFont val="Arial"/>
        <family val="2"/>
      </rPr>
      <t>سلوب عرض البيانات:</t>
    </r>
  </si>
  <si>
    <t xml:space="preserve">
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</si>
</sst>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0_ "/>
    <numFmt numFmtId="166" formatCode="0.00_ "/>
  </numFmts>
  <fonts count="104">
    <font>
      <sz val="12"/>
      <name val="Arial"/>
      <charset val="178"/>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0"/>
      <name val="Arial"/>
      <family val="2"/>
    </font>
    <font>
      <b/>
      <sz val="10"/>
      <name val="Arial"/>
      <family val="2"/>
    </font>
    <font>
      <b/>
      <sz val="11"/>
      <name val="Arial"/>
      <family val="2"/>
    </font>
    <font>
      <b/>
      <sz val="14"/>
      <name val="Arial"/>
      <family val="2"/>
    </font>
    <font>
      <b/>
      <sz val="9"/>
      <name val="Arial"/>
      <family val="2"/>
    </font>
    <font>
      <sz val="8"/>
      <name val="Arial"/>
      <family val="2"/>
    </font>
    <font>
      <sz val="7"/>
      <name val="Arial"/>
      <family val="2"/>
    </font>
    <font>
      <b/>
      <sz val="12"/>
      <color indexed="10"/>
      <name val="Arial"/>
      <family val="2"/>
    </font>
    <font>
      <sz val="12"/>
      <color indexed="10"/>
      <name val="Arial"/>
      <family val="2"/>
    </font>
    <font>
      <sz val="16"/>
      <name val="Arial"/>
      <family val="2"/>
    </font>
    <font>
      <b/>
      <sz val="16"/>
      <name val="Arial"/>
      <family val="2"/>
    </font>
    <font>
      <b/>
      <sz val="11"/>
      <color indexed="25"/>
      <name val="Arial"/>
      <family val="2"/>
    </font>
    <font>
      <sz val="11"/>
      <color indexed="8"/>
      <name val="Arial"/>
      <family val="2"/>
    </font>
    <font>
      <sz val="12"/>
      <color indexed="8"/>
      <name val="Arial"/>
      <family val="2"/>
    </font>
    <font>
      <b/>
      <sz val="16"/>
      <color indexed="8"/>
      <name val="Arial"/>
      <family val="2"/>
    </font>
    <font>
      <b/>
      <vertAlign val="superscript"/>
      <sz val="16"/>
      <color indexed="8"/>
      <name val="Arial"/>
      <family val="2"/>
    </font>
    <font>
      <b/>
      <sz val="24"/>
      <color indexed="8"/>
      <name val="Arial"/>
      <family val="2"/>
    </font>
    <font>
      <b/>
      <sz val="20"/>
      <color indexed="8"/>
      <name val="Arial"/>
      <family val="2"/>
    </font>
    <font>
      <b/>
      <sz val="11"/>
      <color indexed="8"/>
      <name val="Arial"/>
      <family val="2"/>
    </font>
    <font>
      <b/>
      <sz val="18"/>
      <color indexed="8"/>
      <name val="Arial"/>
      <family val="2"/>
    </font>
    <font>
      <b/>
      <sz val="14"/>
      <name val="Arial Black"/>
      <family val="2"/>
    </font>
    <font>
      <b/>
      <u/>
      <sz val="12"/>
      <color indexed="12"/>
      <name val="Arial"/>
      <family val="2"/>
    </font>
    <font>
      <sz val="11"/>
      <name val="Arial"/>
      <family val="2"/>
    </font>
    <font>
      <b/>
      <sz val="18"/>
      <name val="Arial"/>
      <family val="2"/>
    </font>
    <font>
      <b/>
      <i/>
      <sz val="11"/>
      <color indexed="8"/>
      <name val="Arial"/>
      <family val="2"/>
    </font>
    <font>
      <b/>
      <sz val="12"/>
      <color indexed="8"/>
      <name val="Arial"/>
      <family val="2"/>
    </font>
    <font>
      <sz val="11.5"/>
      <color indexed="8"/>
      <name val="Arial"/>
      <family val="2"/>
    </font>
    <font>
      <sz val="16"/>
      <color indexed="8"/>
      <name val="Arial"/>
      <family val="2"/>
    </font>
    <font>
      <b/>
      <sz val="24"/>
      <name val="Arial"/>
      <family val="2"/>
    </font>
    <font>
      <b/>
      <sz val="12"/>
      <color indexed="9"/>
      <name val="Arial"/>
      <family val="2"/>
    </font>
    <font>
      <b/>
      <sz val="8"/>
      <name val="Arial"/>
      <family val="2"/>
    </font>
    <font>
      <sz val="10"/>
      <name val="Arial"/>
      <family val="2"/>
    </font>
    <font>
      <sz val="10"/>
      <color indexed="8"/>
      <name val="Arial"/>
      <family val="2"/>
    </font>
    <font>
      <sz val="8"/>
      <color indexed="8"/>
      <name val="Arial"/>
      <family val="2"/>
    </font>
    <font>
      <b/>
      <sz val="7"/>
      <name val="Arial"/>
      <family val="2"/>
    </font>
    <font>
      <sz val="12"/>
      <name val="Courier New"/>
      <family val="3"/>
    </font>
    <font>
      <b/>
      <sz val="10"/>
      <name val="Courier New"/>
      <family val="3"/>
    </font>
    <font>
      <b/>
      <sz val="9"/>
      <name val="Courier New"/>
      <family val="3"/>
    </font>
    <font>
      <b/>
      <sz val="8"/>
      <name val="Courier New"/>
      <family val="3"/>
    </font>
    <font>
      <b/>
      <sz val="10"/>
      <color indexed="8"/>
      <name val="Arial"/>
      <family val="2"/>
    </font>
    <font>
      <b/>
      <sz val="8"/>
      <color indexed="8"/>
      <name val="Arial"/>
      <family val="2"/>
    </font>
    <font>
      <sz val="11"/>
      <color indexed="8"/>
      <name val="Arial"/>
      <family val="2"/>
    </font>
    <font>
      <sz val="18"/>
      <color indexed="8"/>
      <name val="Arial"/>
      <family val="2"/>
    </font>
    <font>
      <sz val="14"/>
      <color indexed="8"/>
      <name val="Arial"/>
      <family val="2"/>
    </font>
    <font>
      <sz val="12"/>
      <color indexed="8"/>
      <name val="Arial"/>
      <family val="2"/>
    </font>
    <font>
      <sz val="16"/>
      <color indexed="8"/>
      <name val="Simplified Arabic"/>
      <family val="1"/>
    </font>
    <font>
      <b/>
      <sz val="14"/>
      <color indexed="8"/>
      <name val="Arial"/>
      <family val="2"/>
    </font>
    <font>
      <b/>
      <sz val="11"/>
      <color indexed="8"/>
      <name val="Arial"/>
      <family val="2"/>
    </font>
    <font>
      <b/>
      <sz val="16"/>
      <color indexed="8"/>
      <name val="Arial"/>
      <family val="2"/>
    </font>
    <font>
      <sz val="10"/>
      <color indexed="8"/>
      <name val="Arial"/>
      <family val="2"/>
    </font>
    <font>
      <b/>
      <sz val="8"/>
      <color indexed="8"/>
      <name val="Arial"/>
      <family val="2"/>
    </font>
    <font>
      <b/>
      <sz val="10"/>
      <color indexed="8"/>
      <name val="Arial"/>
      <family val="2"/>
    </font>
    <font>
      <sz val="16"/>
      <color indexed="8"/>
      <name val="Arial"/>
      <family val="2"/>
    </font>
    <font>
      <b/>
      <i/>
      <sz val="12"/>
      <color indexed="8"/>
      <name val="Arial"/>
      <family val="2"/>
    </font>
    <font>
      <b/>
      <i/>
      <sz val="16"/>
      <color indexed="8"/>
      <name val="Arial"/>
      <family val="2"/>
    </font>
    <font>
      <b/>
      <sz val="12"/>
      <color indexed="8"/>
      <name val="Arial"/>
      <family val="2"/>
    </font>
    <font>
      <sz val="8"/>
      <color indexed="8"/>
      <name val="Arial"/>
      <family val="2"/>
    </font>
    <font>
      <sz val="11"/>
      <color indexed="8"/>
      <name val="Calibri"/>
      <family val="2"/>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sz val="10"/>
      <name val="Arial"/>
      <family val="2"/>
    </font>
    <font>
      <sz val="14"/>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8"/>
      <name val="Arial"/>
      <family val="2"/>
    </font>
    <font>
      <u/>
      <sz val="11"/>
      <color theme="10"/>
      <name val="Calibri"/>
      <family val="2"/>
    </font>
    <font>
      <sz val="11"/>
      <color theme="1"/>
      <name val="Calibri"/>
      <family val="2"/>
      <scheme val="minor"/>
    </font>
    <font>
      <b/>
      <sz val="14"/>
      <color rgb="FFC00000"/>
      <name val="Arial"/>
      <family val="2"/>
    </font>
    <font>
      <sz val="14"/>
      <color rgb="FFC00000"/>
      <name val="Arial"/>
      <family val="2"/>
    </font>
    <font>
      <sz val="14"/>
      <color rgb="FFFF0000"/>
      <name val="Arial"/>
      <family val="2"/>
    </font>
    <font>
      <sz val="10"/>
      <name val="Calibri"/>
      <family val="2"/>
      <scheme val="minor"/>
    </font>
    <font>
      <sz val="10"/>
      <color rgb="FF7030A0"/>
      <name val="Calibri"/>
      <family val="2"/>
      <scheme val="minor"/>
    </font>
    <font>
      <sz val="11"/>
      <color theme="1"/>
      <name val="Calibri"/>
      <family val="2"/>
      <charset val="178"/>
      <scheme val="minor"/>
    </font>
    <font>
      <b/>
      <sz val="12"/>
      <color theme="1"/>
      <name val="Arial"/>
      <family val="2"/>
    </font>
    <font>
      <sz val="11"/>
      <color theme="1"/>
      <name val="Arial"/>
      <family val="2"/>
    </font>
    <font>
      <b/>
      <sz val="16"/>
      <color theme="1"/>
      <name val="Arial"/>
      <family val="2"/>
    </font>
    <font>
      <sz val="14"/>
      <color theme="1"/>
      <name val="Arial"/>
      <family val="2"/>
    </font>
    <font>
      <b/>
      <sz val="11"/>
      <color theme="1"/>
      <name val="Arial"/>
      <family val="2"/>
    </font>
    <font>
      <b/>
      <sz val="18"/>
      <color theme="1"/>
      <name val="Arial"/>
      <family val="2"/>
    </font>
    <font>
      <sz val="16"/>
      <color theme="1"/>
      <name val="Arial"/>
      <family val="2"/>
    </font>
    <font>
      <b/>
      <sz val="14"/>
      <color theme="1"/>
      <name val="Arial"/>
      <family val="2"/>
    </font>
    <font>
      <sz val="18"/>
      <color theme="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12"/>
      <name val="Arial"/>
      <charset val="178"/>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indexed="43"/>
        <bgColor indexed="64"/>
      </patternFill>
    </fill>
  </fills>
  <borders count="84">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n">
        <color indexed="64"/>
      </top>
      <bottom style="thick">
        <color indexed="9"/>
      </bottom>
      <diagonal/>
    </border>
    <border>
      <left style="thick">
        <color indexed="9"/>
      </left>
      <right style="thick">
        <color indexed="9"/>
      </right>
      <top/>
      <bottom style="thick">
        <color indexed="9"/>
      </bottom>
      <diagonal/>
    </border>
    <border>
      <left style="thick">
        <color indexed="9"/>
      </left>
      <right style="thick">
        <color indexed="9"/>
      </right>
      <top style="thick">
        <color indexed="9"/>
      </top>
      <bottom/>
      <diagonal/>
    </border>
    <border>
      <left style="thick">
        <color indexed="9"/>
      </left>
      <right style="thick">
        <color indexed="9"/>
      </right>
      <top style="thin">
        <color indexed="64"/>
      </top>
      <bottom style="thin">
        <color indexed="64"/>
      </bottom>
      <diagonal/>
    </border>
    <border>
      <left style="thick">
        <color indexed="9"/>
      </left>
      <right style="thick">
        <color indexed="9"/>
      </right>
      <top style="thick">
        <color indexed="9"/>
      </top>
      <bottom style="thin">
        <color indexed="64"/>
      </bottom>
      <diagonal/>
    </border>
    <border>
      <left style="thick">
        <color indexed="9"/>
      </left>
      <right style="thick">
        <color indexed="9"/>
      </right>
      <top style="thin">
        <color indexed="64"/>
      </top>
      <bottom/>
      <diagonal/>
    </border>
    <border>
      <left style="medium">
        <color indexed="9"/>
      </left>
      <right style="medium">
        <color indexed="9"/>
      </right>
      <top/>
      <bottom/>
      <diagonal/>
    </border>
    <border>
      <left style="thick">
        <color indexed="9"/>
      </left>
      <right style="thick">
        <color indexed="9"/>
      </right>
      <top/>
      <bottom/>
      <diagonal/>
    </border>
    <border>
      <left/>
      <right/>
      <top/>
      <bottom style="thin">
        <color indexed="64"/>
      </bottom>
      <diagonal/>
    </border>
    <border>
      <left style="medium">
        <color indexed="9"/>
      </left>
      <right style="medium">
        <color indexed="9"/>
      </right>
      <top style="medium">
        <color indexed="9"/>
      </top>
      <bottom/>
      <diagonal/>
    </border>
    <border>
      <left style="medium">
        <color indexed="9"/>
      </left>
      <right style="medium">
        <color indexed="9"/>
      </right>
      <top style="thick">
        <color indexed="9"/>
      </top>
      <bottom style="thick">
        <color indexed="9"/>
      </bottom>
      <diagonal/>
    </border>
    <border>
      <left style="medium">
        <color indexed="9"/>
      </left>
      <right style="medium">
        <color indexed="9"/>
      </right>
      <top style="thin">
        <color indexed="64"/>
      </top>
      <bottom style="thick">
        <color indexed="9"/>
      </bottom>
      <diagonal/>
    </border>
    <border>
      <left style="medium">
        <color indexed="9"/>
      </left>
      <right style="medium">
        <color indexed="9"/>
      </right>
      <top/>
      <bottom style="thick">
        <color indexed="9"/>
      </bottom>
      <diagonal/>
    </border>
    <border>
      <left style="medium">
        <color indexed="9"/>
      </left>
      <right style="medium">
        <color indexed="9"/>
      </right>
      <top style="thin">
        <color indexed="64"/>
      </top>
      <bottom/>
      <diagonal/>
    </border>
    <border>
      <left style="medium">
        <color indexed="9"/>
      </left>
      <right style="medium">
        <color indexed="9"/>
      </right>
      <top/>
      <bottom style="thin">
        <color indexed="64"/>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ck">
        <color indexed="9"/>
      </top>
      <bottom style="medium">
        <color indexed="9"/>
      </bottom>
      <diagonal/>
    </border>
    <border>
      <left style="medium">
        <color indexed="9"/>
      </left>
      <right style="medium">
        <color indexed="9"/>
      </right>
      <top style="medium">
        <color indexed="9"/>
      </top>
      <bottom style="thick">
        <color indexed="9"/>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medium">
        <color indexed="25"/>
      </left>
      <right/>
      <top style="thin">
        <color indexed="64"/>
      </top>
      <bottom/>
      <diagonal/>
    </border>
    <border>
      <left style="medium">
        <color indexed="25"/>
      </left>
      <right/>
      <top/>
      <bottom/>
      <diagonal/>
    </border>
    <border>
      <left style="medium">
        <color indexed="25"/>
      </left>
      <right/>
      <top/>
      <bottom style="thin">
        <color indexed="64"/>
      </bottom>
      <diagonal/>
    </border>
    <border>
      <left/>
      <right style="medium">
        <color indexed="25"/>
      </right>
      <top style="thin">
        <color indexed="64"/>
      </top>
      <bottom/>
      <diagonal/>
    </border>
    <border>
      <left/>
      <right style="medium">
        <color indexed="25"/>
      </right>
      <top/>
      <bottom/>
      <diagonal/>
    </border>
    <border>
      <left/>
      <right style="medium">
        <color indexed="25"/>
      </right>
      <top/>
      <bottom style="thin">
        <color indexed="64"/>
      </bottom>
      <diagonal/>
    </border>
    <border>
      <left/>
      <right style="thick">
        <color indexed="9"/>
      </right>
      <top/>
      <bottom/>
      <diagonal/>
    </border>
    <border>
      <left/>
      <right style="thick">
        <color indexed="9"/>
      </right>
      <top/>
      <bottom style="thin">
        <color indexed="64"/>
      </bottom>
      <diagonal/>
    </border>
    <border>
      <left style="medium">
        <color indexed="9"/>
      </left>
      <right style="medium">
        <color indexed="9"/>
      </right>
      <top style="thin">
        <color indexed="64"/>
      </top>
      <bottom style="medium">
        <color indexed="9"/>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top/>
      <bottom/>
      <diagonal/>
    </border>
    <border>
      <left/>
      <right/>
      <top style="thin">
        <color indexed="64"/>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thick">
        <color indexed="9"/>
      </right>
      <top style="thin">
        <color indexed="64"/>
      </top>
      <bottom/>
      <diagonal/>
    </border>
    <border>
      <left style="medium">
        <color theme="0"/>
      </left>
      <right style="medium">
        <color theme="0"/>
      </right>
      <top style="thin">
        <color indexed="64"/>
      </top>
      <bottom style="thin">
        <color indexed="64"/>
      </bottom>
      <diagonal/>
    </border>
    <border>
      <left style="medium">
        <color theme="0"/>
      </left>
      <right style="medium">
        <color indexed="9"/>
      </right>
      <top style="thin">
        <color indexed="64"/>
      </top>
      <bottom style="thin">
        <color indexed="64"/>
      </bottom>
      <diagonal/>
    </border>
    <border>
      <left style="thick">
        <color indexed="9"/>
      </left>
      <right style="thick">
        <color indexed="9"/>
      </right>
      <top style="thin">
        <color indexed="9"/>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thick">
        <color indexed="9"/>
      </left>
      <right style="thick">
        <color indexed="9"/>
      </right>
      <top style="thin">
        <color indexed="64"/>
      </top>
      <bottom style="thin">
        <color indexed="9"/>
      </bottom>
      <diagonal/>
    </border>
    <border>
      <left style="medium">
        <color indexed="9"/>
      </left>
      <right style="medium">
        <color indexed="9"/>
      </right>
      <top style="thin">
        <color indexed="64"/>
      </top>
      <bottom style="thin">
        <color indexed="9"/>
      </bottom>
      <diagonal/>
    </border>
    <border>
      <left style="thick">
        <color indexed="9"/>
      </left>
      <right/>
      <top style="thin">
        <color indexed="64"/>
      </top>
      <bottom style="thin">
        <color indexed="9"/>
      </bottom>
      <diagonal/>
    </border>
    <border>
      <left/>
      <right style="thick">
        <color indexed="9"/>
      </right>
      <top style="thin">
        <color indexed="64"/>
      </top>
      <bottom style="thin">
        <color indexed="9"/>
      </bottom>
      <diagonal/>
    </border>
    <border>
      <left style="medium">
        <color indexed="9"/>
      </left>
      <right style="medium">
        <color indexed="9"/>
      </right>
      <top style="thick">
        <color indexed="9"/>
      </top>
      <bottom/>
      <diagonal/>
    </border>
    <border>
      <left style="thick">
        <color indexed="9"/>
      </left>
      <right/>
      <top/>
      <bottom style="thick">
        <color indexed="9"/>
      </bottom>
      <diagonal/>
    </border>
    <border>
      <left/>
      <right style="thick">
        <color indexed="9"/>
      </right>
      <top/>
      <bottom style="thick">
        <color indexed="9"/>
      </bottom>
      <diagonal/>
    </border>
    <border>
      <left style="thick">
        <color indexed="9"/>
      </left>
      <right/>
      <top style="thick">
        <color indexed="9"/>
      </top>
      <bottom style="thin">
        <color indexed="64"/>
      </bottom>
      <diagonal/>
    </border>
    <border>
      <left/>
      <right style="thick">
        <color indexed="9"/>
      </right>
      <top style="thick">
        <color indexed="9"/>
      </top>
      <bottom style="thin">
        <color indexed="64"/>
      </bottom>
      <diagonal/>
    </border>
    <border>
      <left style="thick">
        <color indexed="9"/>
      </left>
      <right style="thick">
        <color indexed="9"/>
      </right>
      <top style="thin">
        <color indexed="9"/>
      </top>
      <bottom style="thin">
        <color indexed="64"/>
      </bottom>
      <diagonal/>
    </border>
    <border>
      <left style="thick">
        <color indexed="9"/>
      </left>
      <right style="thick">
        <color indexed="9"/>
      </right>
      <top/>
      <bottom style="thin">
        <color indexed="9"/>
      </bottom>
      <diagonal/>
    </border>
    <border>
      <left style="medium">
        <color indexed="9"/>
      </left>
      <right style="medium">
        <color indexed="9"/>
      </right>
      <top/>
      <bottom style="thin">
        <color indexed="9"/>
      </bottom>
      <diagonal/>
    </border>
    <border>
      <left style="thick">
        <color indexed="9"/>
      </left>
      <right/>
      <top/>
      <bottom style="thin">
        <color indexed="9"/>
      </bottom>
      <diagonal/>
    </border>
    <border>
      <left/>
      <right style="thick">
        <color indexed="9"/>
      </right>
      <top/>
      <bottom style="thin">
        <color indexed="9"/>
      </bottom>
      <diagonal/>
    </border>
    <border>
      <left style="medium">
        <color indexed="9"/>
      </left>
      <right style="medium">
        <color indexed="9"/>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medium">
        <color indexed="9"/>
      </left>
      <right style="medium">
        <color indexed="9"/>
      </right>
      <top/>
      <bottom style="medium">
        <color indexed="9"/>
      </bottom>
      <diagonal/>
    </border>
    <border>
      <left style="medium">
        <color indexed="9"/>
      </left>
      <right style="medium">
        <color indexed="9"/>
      </right>
      <top style="thick">
        <color indexed="9"/>
      </top>
      <bottom style="thin">
        <color indexed="64"/>
      </bottom>
      <diagonal/>
    </border>
    <border>
      <left style="medium">
        <color indexed="9"/>
      </left>
      <right style="medium">
        <color indexed="9"/>
      </right>
      <top style="medium">
        <color indexed="9"/>
      </top>
      <bottom style="thin">
        <color indexed="64"/>
      </bottom>
      <diagonal/>
    </border>
    <border>
      <left style="thick">
        <color indexed="9"/>
      </left>
      <right style="thick">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s>
  <cellStyleXfs count="57">
    <xf numFmtId="0" fontId="0" fillId="0" borderId="0"/>
    <xf numFmtId="43" fontId="4" fillId="0" borderId="0" applyFont="0" applyFill="0" applyBorder="0" applyAlignment="0" applyProtection="0"/>
    <xf numFmtId="43" fontId="5" fillId="0" borderId="0" applyFont="0" applyFill="0" applyBorder="0" applyAlignment="0" applyProtection="0"/>
    <xf numFmtId="0" fontId="76" fillId="0" borderId="0" applyNumberFormat="0" applyFill="0" applyBorder="0" applyAlignment="0" applyProtection="0">
      <alignment vertical="top"/>
      <protection locked="0"/>
    </xf>
    <xf numFmtId="0" fontId="68" fillId="0" borderId="0"/>
    <xf numFmtId="0" fontId="5" fillId="0" borderId="0"/>
    <xf numFmtId="0" fontId="4" fillId="0" borderId="0"/>
    <xf numFmtId="0" fontId="83" fillId="0" borderId="0"/>
    <xf numFmtId="0" fontId="77" fillId="0" borderId="0"/>
    <xf numFmtId="0" fontId="77" fillId="0" borderId="0"/>
    <xf numFmtId="0" fontId="5" fillId="0" borderId="0"/>
    <xf numFmtId="0" fontId="4" fillId="0" borderId="0"/>
    <xf numFmtId="0" fontId="62" fillId="0" borderId="0"/>
    <xf numFmtId="0" fontId="5" fillId="0" borderId="0"/>
    <xf numFmtId="0" fontId="5" fillId="0" borderId="0"/>
    <xf numFmtId="0" fontId="4" fillId="0" borderId="0"/>
    <xf numFmtId="0" fontId="5" fillId="0" borderId="0"/>
    <xf numFmtId="0" fontId="36" fillId="0" borderId="0"/>
    <xf numFmtId="0" fontId="5" fillId="0" borderId="0"/>
    <xf numFmtId="0" fontId="68" fillId="0" borderId="0"/>
    <xf numFmtId="0" fontId="5" fillId="0" borderId="0"/>
    <xf numFmtId="0" fontId="68" fillId="0" borderId="0"/>
    <xf numFmtId="0" fontId="5" fillId="0" borderId="0"/>
    <xf numFmtId="0" fontId="68" fillId="0" borderId="0"/>
    <xf numFmtId="0" fontId="5" fillId="0" borderId="0"/>
    <xf numFmtId="0" fontId="68" fillId="0" borderId="0"/>
    <xf numFmtId="0" fontId="5" fillId="0" borderId="0"/>
    <xf numFmtId="0" fontId="5" fillId="0" borderId="0"/>
    <xf numFmtId="43" fontId="5" fillId="0" borderId="0" applyFont="0" applyFill="0" applyBorder="0" applyAlignment="0" applyProtection="0"/>
    <xf numFmtId="0" fontId="93" fillId="0" borderId="0" applyAlignment="0">
      <alignment horizontal="centerContinuous" vertical="center"/>
    </xf>
    <xf numFmtId="0" fontId="94" fillId="0" borderId="0" applyAlignment="0">
      <alignment horizontal="centerContinuous" vertical="center"/>
    </xf>
    <xf numFmtId="0" fontId="3" fillId="6" borderId="46">
      <alignment horizontal="right" vertical="center" wrapText="1"/>
    </xf>
    <xf numFmtId="1" fontId="9" fillId="6" borderId="47">
      <alignment horizontal="left" vertical="center" wrapText="1"/>
    </xf>
    <xf numFmtId="1" fontId="95" fillId="6" borderId="48">
      <alignment horizontal="center" vertical="center"/>
    </xf>
    <xf numFmtId="0" fontId="96" fillId="6" borderId="48">
      <alignment horizontal="center" vertical="center" wrapText="1"/>
    </xf>
    <xf numFmtId="0" fontId="35" fillId="6" borderId="48">
      <alignment horizontal="center" vertical="center" wrapText="1"/>
    </xf>
    <xf numFmtId="0" fontId="97" fillId="0" borderId="0" applyNumberFormat="0" applyFill="0" applyBorder="0" applyAlignment="0" applyProtection="0">
      <alignment vertical="top"/>
      <protection locked="0"/>
    </xf>
    <xf numFmtId="0" fontId="5" fillId="0" borderId="0">
      <alignment horizontal="center" vertical="center" readingOrder="2"/>
    </xf>
    <xf numFmtId="0" fontId="98" fillId="0" borderId="0">
      <alignment horizontal="left" vertical="center"/>
    </xf>
    <xf numFmtId="0" fontId="77" fillId="0" borderId="0"/>
    <xf numFmtId="0" fontId="99" fillId="0" borderId="0">
      <alignment horizontal="right" vertical="center"/>
    </xf>
    <xf numFmtId="0" fontId="100" fillId="0" borderId="0">
      <alignment horizontal="left" vertical="center"/>
    </xf>
    <xf numFmtId="0" fontId="3" fillId="0" borderId="0">
      <alignment horizontal="right" vertical="center"/>
    </xf>
    <xf numFmtId="0" fontId="5" fillId="0" borderId="0">
      <alignment horizontal="left" vertical="center"/>
    </xf>
    <xf numFmtId="0" fontId="101" fillId="6" borderId="48" applyAlignment="0">
      <alignment horizontal="center" vertical="center"/>
    </xf>
    <xf numFmtId="0" fontId="99" fillId="0" borderId="49">
      <alignment horizontal="right" vertical="center" indent="1"/>
    </xf>
    <xf numFmtId="0" fontId="3" fillId="6" borderId="49">
      <alignment horizontal="right" vertical="center" wrapText="1" indent="1" readingOrder="2"/>
    </xf>
    <xf numFmtId="0" fontId="102" fillId="0" borderId="49">
      <alignment horizontal="right" vertical="center" indent="1"/>
    </xf>
    <xf numFmtId="0" fontId="102" fillId="6" borderId="49">
      <alignment horizontal="left" vertical="center" wrapText="1" indent="1"/>
    </xf>
    <xf numFmtId="0" fontId="102" fillId="0" borderId="50">
      <alignment horizontal="left" vertical="center"/>
    </xf>
    <xf numFmtId="0" fontId="102" fillId="0" borderId="51">
      <alignment horizontal="left" vertical="center"/>
    </xf>
    <xf numFmtId="164" fontId="77" fillId="0" borderId="0" applyFont="0" applyFill="0" applyBorder="0" applyAlignment="0" applyProtection="0"/>
    <xf numFmtId="0" fontId="2" fillId="0" borderId="0"/>
    <xf numFmtId="0" fontId="1" fillId="0" borderId="0"/>
    <xf numFmtId="0" fontId="103" fillId="0" borderId="0"/>
    <xf numFmtId="0" fontId="1" fillId="0" borderId="0"/>
    <xf numFmtId="0" fontId="1" fillId="0" borderId="0"/>
  </cellStyleXfs>
  <cellXfs count="815">
    <xf numFmtId="0" fontId="0" fillId="0" borderId="0" xfId="0"/>
    <xf numFmtId="0" fontId="4" fillId="0" borderId="0" xfId="0" applyFont="1" applyAlignment="1">
      <alignment vertical="center"/>
    </xf>
    <xf numFmtId="165" fontId="3" fillId="0" borderId="0" xfId="0" applyNumberFormat="1" applyFont="1" applyAlignment="1">
      <alignment horizontal="right" vertical="center"/>
    </xf>
    <xf numFmtId="0" fontId="5" fillId="0" borderId="0" xfId="0" applyFont="1" applyAlignment="1">
      <alignment vertical="center"/>
    </xf>
    <xf numFmtId="49" fontId="8" fillId="0" borderId="0" xfId="0" applyNumberFormat="1" applyFont="1" applyAlignment="1">
      <alignment horizontal="righ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vertical="center" shrinkToFit="1"/>
    </xf>
    <xf numFmtId="0" fontId="16" fillId="0" borderId="0" xfId="0" applyFont="1" applyAlignment="1">
      <alignment horizontal="center" vertical="center" wrapText="1" readingOrder="1"/>
    </xf>
    <xf numFmtId="0" fontId="17" fillId="0" borderId="0" xfId="0" applyFont="1" applyAlignment="1">
      <alignment vertical="center"/>
    </xf>
    <xf numFmtId="0" fontId="16" fillId="0" borderId="0" xfId="0" applyFont="1" applyAlignment="1">
      <alignment vertical="center" wrapText="1" readingOrder="1"/>
    </xf>
    <xf numFmtId="0" fontId="77" fillId="0" borderId="0" xfId="8" applyAlignment="1">
      <alignment vertical="center"/>
    </xf>
    <xf numFmtId="0" fontId="17" fillId="0" borderId="0" xfId="8" applyFont="1" applyAlignment="1">
      <alignment vertical="center"/>
    </xf>
    <xf numFmtId="0" fontId="46" fillId="0" borderId="0" xfId="8" applyFont="1" applyAlignment="1">
      <alignment vertical="center" wrapText="1"/>
    </xf>
    <xf numFmtId="0" fontId="17" fillId="0" borderId="0" xfId="13" applyFont="1"/>
    <xf numFmtId="0" fontId="18" fillId="0" borderId="0" xfId="13" applyFont="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23" fillId="0" borderId="0" xfId="13" applyFont="1" applyAlignment="1">
      <alignment vertical="center" readingOrder="1"/>
    </xf>
    <xf numFmtId="0" fontId="46" fillId="0" borderId="0" xfId="8" applyFont="1" applyAlignment="1">
      <alignment horizontal="distributed" vertical="center" wrapText="1"/>
    </xf>
    <xf numFmtId="0" fontId="47" fillId="0" borderId="0" xfId="8" applyFont="1" applyAlignment="1">
      <alignment horizontal="distributed" vertical="center" wrapText="1"/>
    </xf>
    <xf numFmtId="0" fontId="46" fillId="0" borderId="0" xfId="8" applyFont="1" applyAlignment="1">
      <alignment horizontal="distributed" vertical="top" wrapText="1"/>
    </xf>
    <xf numFmtId="0" fontId="46" fillId="0" borderId="0" xfId="8" applyFont="1" applyAlignment="1">
      <alignment horizontal="right" vertical="center" wrapText="1"/>
    </xf>
    <xf numFmtId="49" fontId="48" fillId="0" borderId="0" xfId="8" applyNumberFormat="1" applyFont="1" applyAlignment="1">
      <alignment horizontal="left" vertical="top" wrapText="1" readingOrder="2"/>
    </xf>
    <xf numFmtId="0" fontId="48" fillId="0" borderId="0" xfId="8" applyFont="1" applyAlignment="1">
      <alignment horizontal="right" vertical="top" wrapText="1" readingOrder="2"/>
    </xf>
    <xf numFmtId="0" fontId="46" fillId="0" borderId="0" xfId="8" applyFont="1" applyAlignment="1">
      <alignment horizontal="left" vertical="top" wrapText="1" readingOrder="1"/>
    </xf>
    <xf numFmtId="49" fontId="49" fillId="0" borderId="0" xfId="8" applyNumberFormat="1" applyFont="1" applyAlignment="1">
      <alignment horizontal="right" vertical="top" wrapText="1" readingOrder="2"/>
    </xf>
    <xf numFmtId="0" fontId="17" fillId="0" borderId="0" xfId="8" applyFont="1" applyAlignment="1">
      <alignment horizontal="distributed" vertical="center" wrapText="1"/>
    </xf>
    <xf numFmtId="0" fontId="23" fillId="0" borderId="0" xfId="8" applyFont="1" applyAlignment="1">
      <alignment horizontal="distributed" vertical="center" wrapText="1" readingOrder="1"/>
    </xf>
    <xf numFmtId="0" fontId="17" fillId="0" borderId="0" xfId="8" applyFont="1" applyAlignment="1">
      <alignment horizontal="distributed" vertical="center"/>
    </xf>
    <xf numFmtId="0" fontId="16" fillId="0" borderId="0" xfId="8" applyFont="1" applyAlignment="1">
      <alignment horizontal="distributed" vertical="center" wrapText="1" readingOrder="1"/>
    </xf>
    <xf numFmtId="0" fontId="50" fillId="0" borderId="0" xfId="8" applyFont="1" applyAlignment="1">
      <alignment horizontal="justify" readingOrder="2"/>
    </xf>
    <xf numFmtId="0" fontId="77" fillId="0" borderId="0" xfId="8"/>
    <xf numFmtId="0" fontId="51" fillId="0" borderId="0" xfId="8" applyFont="1" applyAlignment="1">
      <alignment horizontal="right" vertical="top" wrapText="1" indent="3" readingOrder="2"/>
    </xf>
    <xf numFmtId="0" fontId="51" fillId="0" borderId="0" xfId="8" applyFont="1" applyAlignment="1">
      <alignment horizontal="distributed" vertical="top" wrapText="1"/>
    </xf>
    <xf numFmtId="0" fontId="52" fillId="0" borderId="0" xfId="8" applyFont="1" applyAlignment="1">
      <alignment vertical="top" wrapText="1"/>
    </xf>
    <xf numFmtId="0" fontId="52" fillId="0" borderId="0" xfId="8" applyFont="1" applyAlignment="1">
      <alignment horizontal="left" vertical="top" wrapText="1" indent="2"/>
    </xf>
    <xf numFmtId="0" fontId="18" fillId="0" borderId="0" xfId="8" applyFont="1" applyFill="1" applyAlignment="1">
      <alignment horizontal="distributed" vertical="center"/>
    </xf>
    <xf numFmtId="0" fontId="26" fillId="0" borderId="0" xfId="3" applyFont="1" applyFill="1" applyBorder="1" applyAlignment="1" applyProtection="1">
      <alignment horizontal="distributed" vertical="center"/>
    </xf>
    <xf numFmtId="0" fontId="5" fillId="0" borderId="0" xfId="13"/>
    <xf numFmtId="0" fontId="6" fillId="0" borderId="0" xfId="0" applyFont="1" applyAlignment="1">
      <alignment vertical="center"/>
    </xf>
    <xf numFmtId="0" fontId="3" fillId="0" borderId="0" xfId="0" applyFont="1" applyBorder="1" applyAlignment="1">
      <alignment horizontal="center" vertical="center"/>
    </xf>
    <xf numFmtId="0" fontId="46" fillId="0" borderId="0" xfId="0" applyFont="1" applyAlignment="1">
      <alignment vertical="center" wrapText="1"/>
    </xf>
    <xf numFmtId="0" fontId="23" fillId="0" borderId="0" xfId="0" applyFont="1" applyAlignment="1">
      <alignment vertical="center" wrapText="1" readingOrder="1"/>
    </xf>
    <xf numFmtId="0" fontId="17" fillId="0" borderId="0" xfId="0" applyFont="1" applyAlignment="1">
      <alignment vertical="center" wrapText="1"/>
    </xf>
    <xf numFmtId="0" fontId="47" fillId="0" borderId="0" xfId="0" applyFont="1" applyAlignment="1">
      <alignment vertical="center" wrapText="1"/>
    </xf>
    <xf numFmtId="0" fontId="53" fillId="0" borderId="0" xfId="0" applyFont="1" applyAlignment="1">
      <alignment horizontal="center" vertical="center" wrapText="1"/>
    </xf>
    <xf numFmtId="165" fontId="4" fillId="0" borderId="0" xfId="0" applyNumberFormat="1" applyFont="1" applyAlignment="1">
      <alignment horizontal="right" vertical="center"/>
    </xf>
    <xf numFmtId="0" fontId="37" fillId="0" borderId="0" xfId="13" applyFont="1"/>
    <xf numFmtId="0" fontId="10" fillId="2" borderId="3" xfId="0" applyFont="1" applyFill="1" applyBorder="1" applyAlignment="1">
      <alignment horizontal="center" vertical="center" wrapText="1"/>
    </xf>
    <xf numFmtId="165" fontId="6" fillId="2" borderId="3" xfId="0" applyNumberFormat="1" applyFont="1" applyFill="1" applyBorder="1" applyAlignment="1">
      <alignment horizontal="center" vertical="center"/>
    </xf>
    <xf numFmtId="49" fontId="3" fillId="2" borderId="3" xfId="0" applyNumberFormat="1" applyFont="1" applyFill="1" applyBorder="1" applyAlignment="1">
      <alignment horizontal="right" vertical="center" indent="1"/>
    </xf>
    <xf numFmtId="0" fontId="10"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10" fillId="2" borderId="4" xfId="0" applyFont="1" applyFill="1" applyBorder="1" applyAlignment="1">
      <alignment horizontal="center" vertical="center" wrapText="1"/>
    </xf>
    <xf numFmtId="165" fontId="6" fillId="2" borderId="4"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65" fontId="5" fillId="2" borderId="1" xfId="0" applyNumberFormat="1" applyFont="1" applyFill="1" applyBorder="1" applyAlignment="1">
      <alignment horizontal="left" vertical="center" indent="2"/>
    </xf>
    <xf numFmtId="49" fontId="3" fillId="2" borderId="1" xfId="0" applyNumberFormat="1" applyFont="1" applyFill="1" applyBorder="1" applyAlignment="1">
      <alignment horizontal="right" vertical="center" indent="2"/>
    </xf>
    <xf numFmtId="49" fontId="3" fillId="2" borderId="4" xfId="0" applyNumberFormat="1" applyFont="1" applyFill="1" applyBorder="1" applyAlignment="1">
      <alignment horizontal="right" vertical="center" indent="2"/>
    </xf>
    <xf numFmtId="165" fontId="5" fillId="2" borderId="2" xfId="0" applyNumberFormat="1" applyFont="1" applyFill="1" applyBorder="1" applyAlignment="1">
      <alignment horizontal="right" vertical="center" shrinkToFit="1"/>
    </xf>
    <xf numFmtId="165" fontId="5" fillId="2" borderId="3" xfId="0" applyNumberFormat="1" applyFont="1" applyFill="1" applyBorder="1" applyAlignment="1">
      <alignment vertical="center"/>
    </xf>
    <xf numFmtId="165" fontId="5" fillId="2" borderId="1" xfId="0" applyNumberFormat="1" applyFont="1" applyFill="1" applyBorder="1" applyAlignment="1">
      <alignment vertical="center"/>
    </xf>
    <xf numFmtId="0" fontId="40" fillId="0" borderId="0" xfId="0" applyFont="1"/>
    <xf numFmtId="165" fontId="5" fillId="2" borderId="5" xfId="0" applyNumberFormat="1" applyFont="1" applyFill="1" applyBorder="1" applyAlignment="1">
      <alignment horizontal="right" vertical="center" shrinkToFit="1"/>
    </xf>
    <xf numFmtId="165" fontId="5" fillId="2" borderId="3" xfId="0" applyNumberFormat="1" applyFont="1" applyFill="1" applyBorder="1" applyAlignment="1">
      <alignment horizontal="left" vertical="center" indent="2"/>
    </xf>
    <xf numFmtId="165" fontId="42" fillId="0" borderId="0" xfId="0" applyNumberFormat="1" applyFont="1" applyAlignment="1">
      <alignment horizontal="right"/>
    </xf>
    <xf numFmtId="165" fontId="5" fillId="2" borderId="6" xfId="0" applyNumberFormat="1" applyFont="1" applyFill="1" applyBorder="1" applyAlignment="1">
      <alignment horizontal="right" vertical="center" shrinkToFit="1"/>
    </xf>
    <xf numFmtId="165" fontId="43" fillId="0" borderId="0" xfId="0" applyNumberFormat="1" applyFont="1" applyAlignment="1">
      <alignment horizontal="right"/>
    </xf>
    <xf numFmtId="165" fontId="42" fillId="0" borderId="0" xfId="0" applyNumberFormat="1" applyFont="1" applyAlignment="1">
      <alignment horizontal="right" vertical="center"/>
    </xf>
    <xf numFmtId="49" fontId="3" fillId="0" borderId="0" xfId="0" applyNumberFormat="1" applyFont="1" applyAlignment="1">
      <alignment horizontal="right" vertical="center"/>
    </xf>
    <xf numFmtId="165" fontId="6" fillId="2" borderId="3" xfId="0" applyNumberFormat="1" applyFont="1" applyFill="1" applyBorder="1" applyAlignment="1">
      <alignment vertical="center"/>
    </xf>
    <xf numFmtId="165" fontId="6" fillId="2" borderId="1" xfId="0" applyNumberFormat="1" applyFont="1" applyFill="1" applyBorder="1" applyAlignment="1">
      <alignment vertical="center"/>
    </xf>
    <xf numFmtId="165" fontId="6" fillId="2" borderId="4" xfId="0" applyNumberFormat="1" applyFont="1" applyFill="1" applyBorder="1" applyAlignment="1">
      <alignment vertical="center"/>
    </xf>
    <xf numFmtId="165" fontId="6" fillId="2" borderId="2" xfId="0" applyNumberFormat="1" applyFont="1" applyFill="1" applyBorder="1" applyAlignment="1">
      <alignment horizontal="right" vertical="center" shrinkToFit="1"/>
    </xf>
    <xf numFmtId="165" fontId="6" fillId="2" borderId="6" xfId="0" applyNumberFormat="1" applyFont="1" applyFill="1" applyBorder="1" applyAlignment="1">
      <alignment horizontal="right" vertical="center" shrinkToFit="1"/>
    </xf>
    <xf numFmtId="49" fontId="6" fillId="2" borderId="3" xfId="0" applyNumberFormat="1" applyFont="1" applyFill="1" applyBorder="1" applyAlignment="1">
      <alignment horizontal="right" vertical="center" wrapText="1" indent="1"/>
    </xf>
    <xf numFmtId="0" fontId="35" fillId="2" borderId="3" xfId="0" applyFont="1" applyFill="1" applyBorder="1" applyAlignment="1">
      <alignment horizontal="left" vertical="center" wrapText="1" indent="1"/>
    </xf>
    <xf numFmtId="165" fontId="5" fillId="2" borderId="8" xfId="0" applyNumberFormat="1" applyFont="1" applyFill="1" applyBorder="1" applyAlignment="1">
      <alignment vertical="center"/>
    </xf>
    <xf numFmtId="165" fontId="6" fillId="2" borderId="6" xfId="0" applyNumberFormat="1" applyFont="1" applyFill="1" applyBorder="1" applyAlignment="1">
      <alignment vertical="center"/>
    </xf>
    <xf numFmtId="0" fontId="6" fillId="0" borderId="0" xfId="0" applyFont="1" applyBorder="1" applyAlignment="1">
      <alignment horizontal="center" vertical="center"/>
    </xf>
    <xf numFmtId="165" fontId="35" fillId="2" borderId="3" xfId="0" applyNumberFormat="1" applyFont="1" applyFill="1" applyBorder="1" applyAlignment="1">
      <alignment horizontal="left" vertical="center" indent="2"/>
    </xf>
    <xf numFmtId="165" fontId="35" fillId="2" borderId="1" xfId="0" applyNumberFormat="1" applyFont="1" applyFill="1" applyBorder="1" applyAlignment="1">
      <alignment horizontal="left" vertical="center" indent="2"/>
    </xf>
    <xf numFmtId="165" fontId="35" fillId="2" borderId="4" xfId="0" applyNumberFormat="1" applyFont="1" applyFill="1" applyBorder="1" applyAlignment="1">
      <alignment horizontal="left" vertical="center" indent="2"/>
    </xf>
    <xf numFmtId="49" fontId="6" fillId="2" borderId="3" xfId="0" applyNumberFormat="1" applyFont="1" applyFill="1" applyBorder="1" applyAlignment="1">
      <alignment horizontal="right" vertical="center" indent="1"/>
    </xf>
    <xf numFmtId="49" fontId="6" fillId="2" borderId="1" xfId="0" applyNumberFormat="1" applyFont="1" applyFill="1" applyBorder="1" applyAlignment="1">
      <alignment horizontal="right" vertical="center" indent="2"/>
    </xf>
    <xf numFmtId="49" fontId="6" fillId="2" borderId="4" xfId="0" applyNumberFormat="1" applyFont="1" applyFill="1" applyBorder="1" applyAlignment="1">
      <alignment horizontal="right" vertical="center" indent="2"/>
    </xf>
    <xf numFmtId="165" fontId="6" fillId="2" borderId="8" xfId="0" applyNumberFormat="1" applyFont="1" applyFill="1" applyBorder="1" applyAlignment="1">
      <alignment vertical="center"/>
    </xf>
    <xf numFmtId="0" fontId="4" fillId="2" borderId="0" xfId="0" applyFont="1" applyFill="1" applyAlignment="1">
      <alignment vertical="center"/>
    </xf>
    <xf numFmtId="49" fontId="3" fillId="2" borderId="2" xfId="13" applyNumberFormat="1" applyFont="1" applyFill="1" applyBorder="1" applyAlignment="1">
      <alignment horizontal="center" vertical="top"/>
    </xf>
    <xf numFmtId="49" fontId="3" fillId="2" borderId="1" xfId="13" applyNumberFormat="1" applyFont="1" applyFill="1" applyBorder="1" applyAlignment="1">
      <alignment horizontal="center" vertical="top"/>
    </xf>
    <xf numFmtId="0" fontId="37" fillId="0" borderId="0" xfId="13" applyFont="1" applyAlignment="1">
      <alignment vertical="center"/>
    </xf>
    <xf numFmtId="0" fontId="38" fillId="0" borderId="0" xfId="13" applyFont="1" applyAlignment="1">
      <alignment vertical="center"/>
    </xf>
    <xf numFmtId="0" fontId="38" fillId="0" borderId="0" xfId="13" applyFont="1"/>
    <xf numFmtId="0" fontId="10" fillId="0" borderId="0" xfId="0" applyFont="1"/>
    <xf numFmtId="49" fontId="6" fillId="2" borderId="2" xfId="13" applyNumberFormat="1" applyFont="1" applyFill="1" applyBorder="1" applyAlignment="1">
      <alignment horizontal="center" vertical="top"/>
    </xf>
    <xf numFmtId="49" fontId="6" fillId="2" borderId="1" xfId="13" applyNumberFormat="1" applyFont="1" applyFill="1" applyBorder="1" applyAlignment="1">
      <alignment horizontal="center" vertical="top"/>
    </xf>
    <xf numFmtId="0" fontId="5" fillId="0" borderId="0" xfId="0" applyFont="1" applyAlignment="1">
      <alignment horizontal="right" vertical="center"/>
    </xf>
    <xf numFmtId="0" fontId="3" fillId="0" borderId="0" xfId="0" applyFont="1" applyAlignment="1">
      <alignment horizontal="center" vertical="center" wrapText="1"/>
    </xf>
    <xf numFmtId="0" fontId="5" fillId="0" borderId="0" xfId="0" applyFont="1" applyAlignment="1">
      <alignment horizontal="right" vertical="center" wrapText="1"/>
    </xf>
    <xf numFmtId="49" fontId="3" fillId="2" borderId="1" xfId="13" applyNumberFormat="1" applyFont="1" applyFill="1" applyBorder="1" applyAlignment="1">
      <alignment horizontal="center" vertical="top" readingOrder="2"/>
    </xf>
    <xf numFmtId="0" fontId="3" fillId="0" borderId="0" xfId="0" applyFont="1" applyAlignment="1">
      <alignment horizontal="center" wrapText="1"/>
    </xf>
    <xf numFmtId="0" fontId="6" fillId="0" borderId="0" xfId="0" applyFont="1" applyAlignment="1">
      <alignment horizontal="center" vertical="center" wrapText="1"/>
    </xf>
    <xf numFmtId="0" fontId="10" fillId="0" borderId="0" xfId="0" applyFont="1" applyAlignment="1">
      <alignment vertical="center"/>
    </xf>
    <xf numFmtId="0" fontId="35" fillId="0" borderId="10" xfId="0" applyFont="1" applyBorder="1" applyAlignment="1">
      <alignment wrapText="1"/>
    </xf>
    <xf numFmtId="0" fontId="6" fillId="0" borderId="10" xfId="0" applyFont="1" applyBorder="1" applyAlignment="1">
      <alignment wrapText="1"/>
    </xf>
    <xf numFmtId="49" fontId="3" fillId="2" borderId="6" xfId="13" applyNumberFormat="1" applyFont="1" applyFill="1" applyBorder="1" applyAlignment="1">
      <alignment horizontal="center" vertical="top" readingOrder="2"/>
    </xf>
    <xf numFmtId="49" fontId="3" fillId="2" borderId="3" xfId="13" applyNumberFormat="1" applyFont="1" applyFill="1" applyBorder="1" applyAlignment="1">
      <alignment horizontal="center" vertical="top" readingOrder="2"/>
    </xf>
    <xf numFmtId="0" fontId="4" fillId="2" borderId="0" xfId="0" applyFont="1" applyFill="1" applyBorder="1" applyAlignment="1">
      <alignment vertical="center"/>
    </xf>
    <xf numFmtId="0" fontId="41" fillId="0" borderId="0" xfId="0" applyFont="1" applyAlignment="1">
      <alignment horizontal="right" vertical="center"/>
    </xf>
    <xf numFmtId="165" fontId="6" fillId="2" borderId="3"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165" fontId="6" fillId="2" borderId="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165" fontId="6" fillId="2" borderId="4" xfId="0" applyNumberFormat="1" applyFont="1" applyFill="1" applyBorder="1" applyAlignment="1">
      <alignment horizontal="right" vertical="center"/>
    </xf>
    <xf numFmtId="0" fontId="46" fillId="2" borderId="0" xfId="8" applyFont="1" applyFill="1" applyAlignment="1">
      <alignment vertical="center" wrapText="1"/>
    </xf>
    <xf numFmtId="1" fontId="5" fillId="2" borderId="9" xfId="8" applyNumberFormat="1" applyFont="1" applyFill="1" applyBorder="1" applyAlignment="1">
      <alignment horizontal="right" vertical="center" wrapText="1" readingOrder="1"/>
    </xf>
    <xf numFmtId="165" fontId="6" fillId="2" borderId="9" xfId="0" applyNumberFormat="1" applyFont="1" applyFill="1" applyBorder="1" applyAlignment="1">
      <alignment vertical="center"/>
    </xf>
    <xf numFmtId="0" fontId="33" fillId="0" borderId="0" xfId="13" applyFont="1" applyAlignment="1">
      <alignment horizontal="center" vertical="center" wrapText="1"/>
    </xf>
    <xf numFmtId="0" fontId="17" fillId="0" borderId="0" xfId="12" applyFont="1" applyAlignment="1">
      <alignment vertical="center" wrapText="1"/>
    </xf>
    <xf numFmtId="0" fontId="17" fillId="0" borderId="0" xfId="12" applyFont="1" applyAlignment="1">
      <alignment vertical="top" wrapText="1"/>
    </xf>
    <xf numFmtId="0" fontId="17" fillId="0" borderId="0" xfId="8" applyFont="1" applyAlignment="1">
      <alignment vertical="center" wrapText="1"/>
    </xf>
    <xf numFmtId="0" fontId="54" fillId="0" borderId="0" xfId="8" applyFont="1" applyAlignment="1">
      <alignment vertical="center" wrapText="1"/>
    </xf>
    <xf numFmtId="165" fontId="5" fillId="0" borderId="12" xfId="11" applyNumberFormat="1" applyFont="1" applyFill="1" applyBorder="1" applyAlignment="1">
      <alignment vertical="center"/>
    </xf>
    <xf numFmtId="165" fontId="5" fillId="0" borderId="14" xfId="11" applyNumberFormat="1" applyFont="1" applyFill="1" applyBorder="1" applyAlignment="1">
      <alignment vertical="center"/>
    </xf>
    <xf numFmtId="165" fontId="10" fillId="2" borderId="13" xfId="11" applyNumberFormat="1" applyFont="1" applyFill="1" applyBorder="1" applyAlignment="1">
      <alignment vertical="center" wrapText="1"/>
    </xf>
    <xf numFmtId="165" fontId="35" fillId="2" borderId="13" xfId="11" applyNumberFormat="1" applyFont="1" applyFill="1" applyBorder="1" applyAlignment="1">
      <alignment vertical="center" wrapText="1"/>
    </xf>
    <xf numFmtId="165" fontId="6" fillId="2" borderId="13" xfId="11" applyNumberFormat="1" applyFont="1" applyFill="1" applyBorder="1" applyAlignment="1">
      <alignment vertical="center" wrapText="1"/>
    </xf>
    <xf numFmtId="165" fontId="6" fillId="3" borderId="16" xfId="0" applyNumberFormat="1" applyFont="1" applyFill="1" applyBorder="1" applyAlignment="1">
      <alignment horizontal="center" vertical="center"/>
    </xf>
    <xf numFmtId="0" fontId="45" fillId="3" borderId="1" xfId="8" applyFont="1" applyFill="1" applyBorder="1" applyAlignment="1">
      <alignment horizontal="left" vertical="center" wrapText="1"/>
    </xf>
    <xf numFmtId="0" fontId="38" fillId="4" borderId="1" xfId="8" applyFont="1" applyFill="1" applyBorder="1" applyAlignment="1">
      <alignment horizontal="left" vertical="center" wrapText="1"/>
    </xf>
    <xf numFmtId="0" fontId="45" fillId="4" borderId="1" xfId="8" applyFont="1" applyFill="1" applyBorder="1" applyAlignment="1">
      <alignment horizontal="left" vertical="center" wrapText="1"/>
    </xf>
    <xf numFmtId="49" fontId="6" fillId="3" borderId="9" xfId="0" applyNumberFormat="1" applyFont="1" applyFill="1" applyBorder="1" applyAlignment="1">
      <alignment horizontal="center" wrapText="1"/>
    </xf>
    <xf numFmtId="49" fontId="39" fillId="3" borderId="17" xfId="0" applyNumberFormat="1" applyFont="1" applyFill="1" applyBorder="1" applyAlignment="1">
      <alignment horizontal="center" vertical="top" wrapText="1"/>
    </xf>
    <xf numFmtId="49" fontId="11" fillId="3" borderId="17" xfId="0" applyNumberFormat="1" applyFont="1" applyFill="1" applyBorder="1" applyAlignment="1">
      <alignment horizontal="center" vertical="top" wrapText="1"/>
    </xf>
    <xf numFmtId="0" fontId="35" fillId="3" borderId="1" xfId="0" applyFont="1" applyFill="1" applyBorder="1" applyAlignment="1">
      <alignment horizontal="left" vertical="center" wrapText="1" indent="1"/>
    </xf>
    <xf numFmtId="165" fontId="6" fillId="3" borderId="1" xfId="0" applyNumberFormat="1" applyFont="1" applyFill="1" applyBorder="1" applyAlignment="1">
      <alignment horizontal="right" vertical="center" shrinkToFit="1"/>
    </xf>
    <xf numFmtId="165" fontId="5" fillId="3" borderId="1" xfId="0" applyNumberFormat="1" applyFont="1" applyFill="1" applyBorder="1" applyAlignment="1">
      <alignment horizontal="right" vertical="center" shrinkToFit="1"/>
    </xf>
    <xf numFmtId="165" fontId="6" fillId="3" borderId="16" xfId="0" applyNumberFormat="1" applyFont="1" applyFill="1" applyBorder="1" applyAlignment="1">
      <alignment horizontal="right" vertical="center"/>
    </xf>
    <xf numFmtId="0" fontId="55" fillId="3" borderId="1" xfId="8" applyFont="1" applyFill="1" applyBorder="1" applyAlignment="1">
      <alignment horizontal="left" vertical="center" wrapText="1"/>
    </xf>
    <xf numFmtId="165" fontId="6" fillId="3" borderId="8" xfId="0" applyNumberFormat="1" applyFont="1" applyFill="1" applyBorder="1" applyAlignment="1">
      <alignment vertical="center"/>
    </xf>
    <xf numFmtId="165" fontId="5" fillId="3" borderId="8" xfId="0" applyNumberFormat="1" applyFont="1" applyFill="1" applyBorder="1" applyAlignment="1">
      <alignment vertical="center"/>
    </xf>
    <xf numFmtId="0" fontId="44" fillId="3" borderId="1" xfId="8" applyFont="1" applyFill="1" applyBorder="1" applyAlignment="1">
      <alignment horizontal="left" vertical="center" wrapText="1"/>
    </xf>
    <xf numFmtId="165" fontId="6" fillId="3" borderId="18" xfId="0" applyNumberFormat="1" applyFont="1" applyFill="1" applyBorder="1" applyAlignment="1">
      <alignment vertical="center"/>
    </xf>
    <xf numFmtId="0" fontId="6" fillId="3" borderId="7" xfId="0" applyFont="1" applyFill="1" applyBorder="1" applyAlignment="1">
      <alignment horizontal="center" wrapText="1"/>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wrapText="1"/>
    </xf>
    <xf numFmtId="49" fontId="5" fillId="3" borderId="17" xfId="0" applyNumberFormat="1" applyFont="1" applyFill="1" applyBorder="1" applyAlignment="1">
      <alignment horizontal="center" vertical="top" wrapText="1"/>
    </xf>
    <xf numFmtId="49" fontId="11" fillId="3" borderId="17" xfId="0" applyNumberFormat="1" applyFont="1" applyFill="1" applyBorder="1" applyAlignment="1">
      <alignment horizontal="center" vertical="top"/>
    </xf>
    <xf numFmtId="165" fontId="6" fillId="3" borderId="16" xfId="0" applyNumberFormat="1" applyFont="1" applyFill="1" applyBorder="1" applyAlignment="1">
      <alignment vertical="center"/>
    </xf>
    <xf numFmtId="165" fontId="5" fillId="3" borderId="16" xfId="0" applyNumberFormat="1" applyFont="1" applyFill="1" applyBorder="1" applyAlignment="1">
      <alignment vertical="center"/>
    </xf>
    <xf numFmtId="49" fontId="6" fillId="3" borderId="9"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5" fontId="6" fillId="3" borderId="1" xfId="0" applyNumberFormat="1" applyFont="1" applyFill="1" applyBorder="1" applyAlignment="1">
      <alignment vertical="center"/>
    </xf>
    <xf numFmtId="165" fontId="5" fillId="3" borderId="1" xfId="0" applyNumberFormat="1" applyFont="1" applyFill="1" applyBorder="1" applyAlignment="1">
      <alignment vertical="center"/>
    </xf>
    <xf numFmtId="165" fontId="6" fillId="3" borderId="1" xfId="0" applyNumberFormat="1" applyFont="1" applyFill="1" applyBorder="1" applyAlignment="1">
      <alignment horizontal="center" vertical="center"/>
    </xf>
    <xf numFmtId="0" fontId="39" fillId="3" borderId="2" xfId="0" applyFont="1" applyFill="1" applyBorder="1" applyAlignment="1">
      <alignment horizontal="center" vertical="center" wrapText="1"/>
    </xf>
    <xf numFmtId="165" fontId="6" fillId="3" borderId="2" xfId="0" applyNumberFormat="1" applyFont="1" applyFill="1" applyBorder="1" applyAlignment="1">
      <alignment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0" fontId="39" fillId="3" borderId="1" xfId="0" applyFont="1" applyFill="1" applyBorder="1" applyAlignment="1">
      <alignment horizontal="center" vertical="center" wrapText="1"/>
    </xf>
    <xf numFmtId="0" fontId="39" fillId="3" borderId="6" xfId="0" applyFont="1" applyFill="1" applyBorder="1" applyAlignment="1">
      <alignment horizontal="center" vertical="center" wrapText="1"/>
    </xf>
    <xf numFmtId="165" fontId="6" fillId="3" borderId="6" xfId="0" applyNumberFormat="1" applyFont="1" applyFill="1" applyBorder="1" applyAlignment="1">
      <alignment vertical="center"/>
    </xf>
    <xf numFmtId="165" fontId="6" fillId="3" borderId="6" xfId="0" applyNumberFormat="1" applyFont="1" applyFill="1" applyBorder="1" applyAlignment="1">
      <alignment horizontal="center" vertical="center"/>
    </xf>
    <xf numFmtId="49" fontId="10" fillId="3" borderId="17"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165" fontId="10" fillId="3" borderId="9" xfId="0" applyNumberFormat="1" applyFont="1" applyFill="1" applyBorder="1" applyAlignment="1">
      <alignment horizontal="left" vertical="center" wrapText="1" indent="2"/>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6" xfId="0" applyFont="1" applyFill="1" applyBorder="1" applyAlignment="1">
      <alignment horizontal="center" vertical="center" wrapText="1"/>
    </xf>
    <xf numFmtId="49" fontId="35" fillId="3" borderId="17" xfId="0" applyNumberFormat="1" applyFont="1" applyFill="1" applyBorder="1" applyAlignment="1">
      <alignment horizontal="center" vertical="center"/>
    </xf>
    <xf numFmtId="1" fontId="5" fillId="3" borderId="9" xfId="8" applyNumberFormat="1" applyFont="1" applyFill="1" applyBorder="1" applyAlignment="1">
      <alignment horizontal="right" vertical="center" wrapText="1" readingOrder="1"/>
    </xf>
    <xf numFmtId="0" fontId="6" fillId="3" borderId="7" xfId="8" applyFont="1" applyFill="1" applyBorder="1" applyAlignment="1">
      <alignment horizontal="center" wrapText="1"/>
    </xf>
    <xf numFmtId="0" fontId="10" fillId="3" borderId="17" xfId="8" applyFont="1" applyFill="1" applyBorder="1" applyAlignment="1">
      <alignment horizontal="center" vertical="top" wrapText="1"/>
    </xf>
    <xf numFmtId="1" fontId="6" fillId="3" borderId="9" xfId="8" applyNumberFormat="1" applyFont="1" applyFill="1" applyBorder="1" applyAlignment="1">
      <alignment horizontal="right" vertical="center" wrapText="1" readingOrder="1"/>
    </xf>
    <xf numFmtId="0" fontId="6" fillId="3" borderId="7" xfId="8" applyFont="1" applyFill="1" applyBorder="1" applyAlignment="1">
      <alignment horizontal="center" vertical="center" wrapText="1"/>
    </xf>
    <xf numFmtId="0" fontId="10" fillId="3" borderId="17" xfId="8" applyFont="1" applyFill="1" applyBorder="1" applyAlignment="1">
      <alignment horizontal="center" vertical="center" wrapText="1"/>
    </xf>
    <xf numFmtId="49" fontId="6" fillId="3" borderId="7" xfId="0" applyNumberFormat="1" applyFont="1" applyFill="1" applyBorder="1" applyAlignment="1">
      <alignment horizontal="center"/>
    </xf>
    <xf numFmtId="49" fontId="6" fillId="3" borderId="9" xfId="0" applyNumberFormat="1" applyFont="1" applyFill="1" applyBorder="1" applyAlignment="1">
      <alignment horizontal="center"/>
    </xf>
    <xf numFmtId="49" fontId="35" fillId="3" borderId="17" xfId="0" applyNumberFormat="1" applyFont="1" applyFill="1" applyBorder="1" applyAlignment="1">
      <alignment horizontal="center" vertical="top"/>
    </xf>
    <xf numFmtId="49" fontId="10" fillId="3" borderId="17" xfId="0" applyNumberFormat="1" applyFont="1" applyFill="1" applyBorder="1" applyAlignment="1">
      <alignment horizontal="center" vertical="top"/>
    </xf>
    <xf numFmtId="165" fontId="6" fillId="3" borderId="3" xfId="0" applyNumberFormat="1" applyFont="1" applyFill="1" applyBorder="1" applyAlignment="1">
      <alignment vertical="center"/>
    </xf>
    <xf numFmtId="165" fontId="5" fillId="3" borderId="1" xfId="0" applyNumberFormat="1" applyFont="1" applyFill="1" applyBorder="1" applyAlignment="1">
      <alignment horizontal="right" vertical="center"/>
    </xf>
    <xf numFmtId="165" fontId="6" fillId="3" borderId="17" xfId="0" applyNumberFormat="1" applyFont="1" applyFill="1" applyBorder="1" applyAlignment="1">
      <alignment vertical="center"/>
    </xf>
    <xf numFmtId="165" fontId="6" fillId="3" borderId="1" xfId="0" applyNumberFormat="1" applyFont="1" applyFill="1" applyBorder="1" applyAlignment="1">
      <alignment horizontal="right" vertical="center"/>
    </xf>
    <xf numFmtId="165" fontId="6" fillId="3" borderId="6" xfId="0" applyNumberFormat="1" applyFont="1" applyFill="1" applyBorder="1" applyAlignment="1">
      <alignment horizontal="right" vertical="center"/>
    </xf>
    <xf numFmtId="165" fontId="6" fillId="3" borderId="5" xfId="0" applyNumberFormat="1" applyFont="1" applyFill="1" applyBorder="1" applyAlignment="1">
      <alignment horizontal="right" vertical="center"/>
    </xf>
    <xf numFmtId="0" fontId="38" fillId="3" borderId="1" xfId="8" applyFont="1" applyFill="1" applyBorder="1" applyAlignment="1">
      <alignment horizontal="left" vertical="center" wrapText="1"/>
    </xf>
    <xf numFmtId="165" fontId="35" fillId="3" borderId="12" xfId="11" applyNumberFormat="1" applyFont="1" applyFill="1" applyBorder="1" applyAlignment="1">
      <alignment vertical="center" wrapText="1"/>
    </xf>
    <xf numFmtId="165" fontId="5" fillId="3" borderId="12" xfId="11" applyNumberFormat="1" applyFont="1" applyFill="1" applyBorder="1" applyAlignment="1">
      <alignment vertical="center"/>
    </xf>
    <xf numFmtId="165" fontId="10" fillId="3" borderId="12" xfId="11" applyNumberFormat="1" applyFont="1" applyFill="1" applyBorder="1" applyAlignment="1">
      <alignment vertical="center" wrapText="1"/>
    </xf>
    <xf numFmtId="165" fontId="35" fillId="3" borderId="9" xfId="0" applyNumberFormat="1" applyFont="1" applyFill="1" applyBorder="1" applyAlignment="1">
      <alignment vertical="center" wrapText="1"/>
    </xf>
    <xf numFmtId="165" fontId="35" fillId="3" borderId="9" xfId="0" applyNumberFormat="1" applyFont="1" applyFill="1" applyBorder="1" applyAlignment="1">
      <alignment horizontal="left" vertical="center" wrapText="1" indent="2"/>
    </xf>
    <xf numFmtId="165" fontId="35" fillId="3" borderId="3" xfId="0" applyNumberFormat="1" applyFont="1" applyFill="1" applyBorder="1" applyAlignment="1">
      <alignment vertical="center" wrapText="1"/>
    </xf>
    <xf numFmtId="0" fontId="78" fillId="5" borderId="0" xfId="13" applyFont="1" applyFill="1"/>
    <xf numFmtId="0" fontId="78" fillId="5" borderId="0" xfId="8" applyFont="1" applyFill="1" applyAlignment="1">
      <alignment horizontal="distributed" vertical="center" wrapText="1"/>
    </xf>
    <xf numFmtId="0" fontId="78" fillId="5" borderId="0" xfId="0" applyFont="1" applyFill="1" applyAlignment="1">
      <alignment vertical="center" wrapText="1"/>
    </xf>
    <xf numFmtId="0" fontId="78" fillId="5" borderId="0" xfId="8" applyFont="1" applyFill="1" applyAlignment="1">
      <alignment vertical="center"/>
    </xf>
    <xf numFmtId="0" fontId="79" fillId="0" borderId="0" xfId="0" applyFont="1" applyAlignment="1">
      <alignment vertical="center"/>
    </xf>
    <xf numFmtId="0" fontId="79" fillId="0" borderId="0" xfId="13" applyFont="1"/>
    <xf numFmtId="0" fontId="79" fillId="0" borderId="0" xfId="8" applyFont="1" applyAlignment="1">
      <alignment horizontal="distributed" vertical="center" wrapText="1"/>
    </xf>
    <xf numFmtId="0" fontId="79" fillId="0" borderId="0" xfId="0" applyFont="1" applyAlignment="1">
      <alignment vertical="center" wrapText="1"/>
    </xf>
    <xf numFmtId="0" fontId="79" fillId="0" borderId="0" xfId="8" applyFont="1" applyAlignment="1">
      <alignment vertical="center"/>
    </xf>
    <xf numFmtId="165" fontId="4" fillId="0" borderId="0" xfId="0" applyNumberFormat="1" applyFont="1" applyAlignment="1">
      <alignment vertical="center"/>
    </xf>
    <xf numFmtId="165" fontId="13" fillId="0" borderId="0" xfId="0" applyNumberFormat="1" applyFont="1" applyAlignment="1">
      <alignment vertical="center"/>
    </xf>
    <xf numFmtId="165" fontId="4" fillId="0" borderId="0" xfId="0" applyNumberFormat="1" applyFont="1" applyAlignment="1">
      <alignment horizontal="center" vertical="center"/>
    </xf>
    <xf numFmtId="0" fontId="46" fillId="0" borderId="0" xfId="8" applyFont="1" applyAlignment="1">
      <alignment vertical="center"/>
    </xf>
    <xf numFmtId="0" fontId="5" fillId="0" borderId="0" xfId="13" applyAlignment="1"/>
    <xf numFmtId="1" fontId="46" fillId="0" borderId="0" xfId="8" applyNumberFormat="1" applyFont="1" applyAlignment="1">
      <alignment vertical="center"/>
    </xf>
    <xf numFmtId="0" fontId="54" fillId="0" borderId="0" xfId="8" applyFont="1" applyAlignment="1">
      <alignment vertical="center"/>
    </xf>
    <xf numFmtId="0" fontId="46" fillId="0" borderId="0" xfId="8" applyFont="1" applyAlignment="1">
      <alignment horizontal="distributed" vertical="center"/>
    </xf>
    <xf numFmtId="0" fontId="17" fillId="0" borderId="0" xfId="13" applyFont="1" applyAlignment="1"/>
    <xf numFmtId="0" fontId="46" fillId="0" borderId="0" xfId="0" applyFont="1" applyAlignment="1">
      <alignment vertical="center"/>
    </xf>
    <xf numFmtId="0" fontId="80" fillId="0" borderId="0" xfId="0" applyFont="1" applyAlignment="1">
      <alignment vertical="center"/>
    </xf>
    <xf numFmtId="0" fontId="80" fillId="0" borderId="0" xfId="13" applyFont="1"/>
    <xf numFmtId="0" fontId="80" fillId="0" borderId="0" xfId="8" applyFont="1" applyAlignment="1">
      <alignment horizontal="distributed" vertical="center" wrapText="1"/>
    </xf>
    <xf numFmtId="0" fontId="80" fillId="0" borderId="0" xfId="0" applyFont="1" applyAlignment="1">
      <alignment vertical="center" wrapText="1"/>
    </xf>
    <xf numFmtId="0" fontId="80" fillId="0" borderId="0" xfId="8" applyFont="1" applyAlignment="1">
      <alignment vertical="center"/>
    </xf>
    <xf numFmtId="0" fontId="69" fillId="0" borderId="0" xfId="0" applyFont="1" applyAlignment="1">
      <alignment vertical="center"/>
    </xf>
    <xf numFmtId="0" fontId="69" fillId="0" borderId="0" xfId="13" applyFont="1"/>
    <xf numFmtId="0" fontId="69" fillId="0" borderId="0" xfId="8" applyFont="1" applyAlignment="1">
      <alignment horizontal="distributed" vertical="center" wrapText="1"/>
    </xf>
    <xf numFmtId="0" fontId="69" fillId="0" borderId="0" xfId="0" applyFont="1" applyAlignment="1">
      <alignment vertical="center" wrapText="1"/>
    </xf>
    <xf numFmtId="0" fontId="69" fillId="0" borderId="0" xfId="8" applyFont="1" applyAlignment="1">
      <alignment vertical="center"/>
    </xf>
    <xf numFmtId="0" fontId="5" fillId="0" borderId="0" xfId="13" applyFont="1"/>
    <xf numFmtId="0" fontId="5" fillId="0" borderId="0" xfId="8" applyFont="1" applyAlignment="1">
      <alignment horizontal="distributed" vertical="center" wrapText="1"/>
    </xf>
    <xf numFmtId="0" fontId="5" fillId="0" borderId="0" xfId="0" applyFont="1" applyAlignment="1">
      <alignment vertical="center" wrapText="1"/>
    </xf>
    <xf numFmtId="0" fontId="5" fillId="0" borderId="0" xfId="8" applyFont="1" applyAlignment="1">
      <alignment vertical="center"/>
    </xf>
    <xf numFmtId="0" fontId="8" fillId="0" borderId="0" xfId="13" applyFont="1"/>
    <xf numFmtId="0" fontId="8" fillId="0" borderId="0" xfId="8" applyFont="1" applyAlignment="1">
      <alignment horizontal="distributed" vertical="center" wrapText="1"/>
    </xf>
    <xf numFmtId="0" fontId="8" fillId="0" borderId="0" xfId="0" applyFont="1" applyAlignment="1">
      <alignment vertical="center" wrapText="1"/>
    </xf>
    <xf numFmtId="0" fontId="8" fillId="0" borderId="0" xfId="8" applyFont="1" applyAlignment="1">
      <alignment vertical="center"/>
    </xf>
    <xf numFmtId="0" fontId="81" fillId="0" borderId="0" xfId="0" applyFont="1" applyAlignment="1">
      <alignment vertical="center"/>
    </xf>
    <xf numFmtId="0" fontId="81" fillId="0" borderId="0" xfId="0" applyFont="1" applyAlignment="1">
      <alignment horizontal="left" vertical="center"/>
    </xf>
    <xf numFmtId="0" fontId="82" fillId="0" borderId="0" xfId="0" applyFont="1" applyAlignment="1">
      <alignment vertical="center"/>
    </xf>
    <xf numFmtId="165" fontId="81" fillId="0" borderId="0" xfId="0" applyNumberFormat="1" applyFont="1" applyAlignment="1">
      <alignment vertical="center"/>
    </xf>
    <xf numFmtId="49" fontId="81" fillId="0" borderId="0" xfId="0" applyNumberFormat="1" applyFont="1" applyAlignment="1">
      <alignment vertical="center"/>
    </xf>
    <xf numFmtId="165" fontId="8" fillId="0" borderId="0" xfId="0" applyNumberFormat="1" applyFont="1" applyAlignment="1">
      <alignment horizontal="right"/>
    </xf>
    <xf numFmtId="165" fontId="80" fillId="2" borderId="4" xfId="0" applyNumberFormat="1" applyFont="1" applyFill="1" applyBorder="1" applyAlignment="1">
      <alignment horizontal="left" vertical="center" indent="2"/>
    </xf>
    <xf numFmtId="165" fontId="80" fillId="3" borderId="9" xfId="0" applyNumberFormat="1" applyFont="1" applyFill="1" applyBorder="1" applyAlignment="1">
      <alignment vertical="center" wrapText="1"/>
    </xf>
    <xf numFmtId="165" fontId="80" fillId="3" borderId="3" xfId="0" applyNumberFormat="1" applyFont="1" applyFill="1" applyBorder="1" applyAlignment="1">
      <alignment vertical="center" wrapText="1"/>
    </xf>
    <xf numFmtId="49" fontId="10" fillId="3" borderId="17" xfId="0" applyNumberFormat="1" applyFont="1" applyFill="1" applyBorder="1" applyAlignment="1">
      <alignment horizontal="center" vertical="top" wrapText="1"/>
    </xf>
    <xf numFmtId="0" fontId="35" fillId="3" borderId="1"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0" borderId="0" xfId="8" applyFont="1" applyAlignment="1">
      <alignment horizontal="center" vertical="center" wrapText="1"/>
    </xf>
    <xf numFmtId="0" fontId="10" fillId="0" borderId="0" xfId="8" applyFont="1" applyAlignment="1">
      <alignment vertical="center" wrapText="1"/>
    </xf>
    <xf numFmtId="0" fontId="35" fillId="0" borderId="0" xfId="8" applyFont="1" applyAlignment="1">
      <alignment horizontal="center" vertical="center" wrapText="1"/>
    </xf>
    <xf numFmtId="0" fontId="35" fillId="0" borderId="0" xfId="8" applyFont="1" applyAlignment="1">
      <alignment vertical="center" wrapText="1"/>
    </xf>
    <xf numFmtId="0" fontId="35" fillId="2" borderId="0" xfId="8" applyFont="1" applyFill="1" applyAlignment="1">
      <alignment vertical="center" wrapText="1"/>
    </xf>
    <xf numFmtId="0" fontId="35" fillId="0" borderId="0" xfId="0" applyFont="1" applyAlignment="1">
      <alignment vertical="center"/>
    </xf>
    <xf numFmtId="0" fontId="35" fillId="3" borderId="7" xfId="0" applyFont="1" applyFill="1" applyBorder="1" applyAlignment="1">
      <alignment horizontal="center" wrapText="1"/>
    </xf>
    <xf numFmtId="49" fontId="6" fillId="3" borderId="16" xfId="0" applyNumberFormat="1" applyFont="1" applyFill="1" applyBorder="1" applyAlignment="1">
      <alignment horizontal="center" vertical="center" shrinkToFit="1"/>
    </xf>
    <xf numFmtId="0" fontId="10" fillId="4" borderId="1" xfId="8" applyFont="1" applyFill="1" applyBorder="1" applyAlignment="1">
      <alignment horizontal="center" vertical="center" wrapText="1"/>
    </xf>
    <xf numFmtId="165" fontId="10" fillId="2" borderId="13" xfId="11" applyNumberFormat="1" applyFont="1" applyFill="1" applyBorder="1" applyAlignment="1">
      <alignment horizontal="center" vertical="center"/>
    </xf>
    <xf numFmtId="165" fontId="10" fillId="3" borderId="12" xfId="11" applyNumberFormat="1" applyFont="1" applyFill="1" applyBorder="1" applyAlignment="1">
      <alignment horizontal="center" vertical="center"/>
    </xf>
    <xf numFmtId="49" fontId="3" fillId="3" borderId="1" xfId="0" applyNumberFormat="1" applyFont="1" applyFill="1" applyBorder="1" applyAlignment="1">
      <alignment horizontal="right" vertical="center" wrapText="1" indent="1"/>
    </xf>
    <xf numFmtId="49" fontId="3" fillId="2" borderId="3" xfId="0" applyNumberFormat="1" applyFont="1" applyFill="1" applyBorder="1" applyAlignment="1">
      <alignment horizontal="right" vertical="center" wrapText="1" indent="1"/>
    </xf>
    <xf numFmtId="49" fontId="3" fillId="0" borderId="0" xfId="6" applyNumberFormat="1" applyFont="1" applyAlignment="1">
      <alignment horizontal="right" vertical="center"/>
    </xf>
    <xf numFmtId="49" fontId="6" fillId="3" borderId="8" xfId="6" applyNumberFormat="1" applyFont="1" applyFill="1" applyBorder="1" applyAlignment="1">
      <alignment horizontal="center"/>
    </xf>
    <xf numFmtId="49" fontId="6" fillId="3" borderId="8" xfId="6" applyNumberFormat="1" applyFont="1" applyFill="1" applyBorder="1" applyAlignment="1">
      <alignment horizontal="center" wrapText="1"/>
    </xf>
    <xf numFmtId="49" fontId="11" fillId="3" borderId="16" xfId="6" applyNumberFormat="1" applyFont="1" applyFill="1" applyBorder="1" applyAlignment="1">
      <alignment horizontal="center" vertical="top" wrapText="1"/>
    </xf>
    <xf numFmtId="166" fontId="5" fillId="3" borderId="8" xfId="0" applyNumberFormat="1" applyFont="1" applyFill="1" applyBorder="1" applyAlignment="1">
      <alignment vertical="center"/>
    </xf>
    <xf numFmtId="166" fontId="5" fillId="2" borderId="8" xfId="0" applyNumberFormat="1" applyFont="1" applyFill="1" applyBorder="1" applyAlignment="1">
      <alignment vertical="center"/>
    </xf>
    <xf numFmtId="0" fontId="6" fillId="3" borderId="1" xfId="0" applyFont="1" applyFill="1" applyBorder="1" applyAlignment="1">
      <alignment horizontal="left" vertical="center" wrapText="1" indent="1"/>
    </xf>
    <xf numFmtId="0" fontId="6"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shrinkToFit="1"/>
    </xf>
    <xf numFmtId="166" fontId="6" fillId="3" borderId="5" xfId="0" applyNumberFormat="1" applyFont="1" applyFill="1" applyBorder="1" applyAlignment="1">
      <alignment horizontal="right" vertical="center"/>
    </xf>
    <xf numFmtId="0" fontId="6" fillId="2" borderId="2" xfId="0" applyFont="1" applyFill="1" applyBorder="1" applyAlignment="1">
      <alignment horizontal="left" vertical="center" wrapText="1" indent="1"/>
    </xf>
    <xf numFmtId="165" fontId="5" fillId="0" borderId="0" xfId="0" applyNumberFormat="1" applyFont="1" applyAlignment="1">
      <alignment vertical="center"/>
    </xf>
    <xf numFmtId="0" fontId="77" fillId="0" borderId="0" xfId="9" applyAlignment="1">
      <alignment vertical="center"/>
    </xf>
    <xf numFmtId="0" fontId="45" fillId="3" borderId="5" xfId="13" applyFont="1" applyFill="1" applyBorder="1" applyAlignment="1">
      <alignment horizontal="center" vertical="center" wrapText="1"/>
    </xf>
    <xf numFmtId="0" fontId="55" fillId="3" borderId="5" xfId="13" applyFont="1" applyFill="1" applyBorder="1" applyAlignment="1">
      <alignment horizontal="center" vertical="center" wrapText="1" readingOrder="2"/>
    </xf>
    <xf numFmtId="0" fontId="56" fillId="3" borderId="5" xfId="13" applyFont="1" applyFill="1" applyBorder="1" applyAlignment="1">
      <alignment horizontal="center" vertical="center" wrapText="1" readingOrder="1"/>
    </xf>
    <xf numFmtId="0" fontId="56" fillId="3" borderId="5" xfId="13" applyFont="1" applyFill="1" applyBorder="1" applyAlignment="1">
      <alignment horizontal="center" vertical="center" wrapText="1" readingOrder="2"/>
    </xf>
    <xf numFmtId="0" fontId="44" fillId="3" borderId="5" xfId="13" applyFont="1" applyFill="1" applyBorder="1" applyAlignment="1">
      <alignment horizontal="center" vertical="center" wrapText="1"/>
    </xf>
    <xf numFmtId="49" fontId="6" fillId="3" borderId="1" xfId="13" applyNumberFormat="1" applyFont="1" applyFill="1" applyBorder="1" applyAlignment="1">
      <alignment horizontal="center" vertical="top"/>
    </xf>
    <xf numFmtId="0" fontId="10" fillId="3" borderId="0" xfId="0" applyFont="1" applyFill="1"/>
    <xf numFmtId="0" fontId="5" fillId="3" borderId="0" xfId="0" applyFont="1" applyFill="1" applyAlignment="1">
      <alignment horizontal="right" vertical="center"/>
    </xf>
    <xf numFmtId="49" fontId="3" fillId="3" borderId="1" xfId="13" applyNumberFormat="1" applyFont="1" applyFill="1" applyBorder="1" applyAlignment="1">
      <alignment horizontal="center" vertical="top"/>
    </xf>
    <xf numFmtId="49" fontId="3" fillId="3" borderId="1" xfId="13" applyNumberFormat="1" applyFont="1" applyFill="1" applyBorder="1" applyAlignment="1">
      <alignment horizontal="center" vertical="top" readingOrder="2"/>
    </xf>
    <xf numFmtId="0" fontId="5" fillId="3" borderId="0" xfId="0" applyFont="1" applyFill="1" applyAlignment="1">
      <alignment horizontal="right" vertical="center" wrapText="1"/>
    </xf>
    <xf numFmtId="0" fontId="10" fillId="3" borderId="0" xfId="0" applyFont="1" applyFill="1" applyAlignment="1">
      <alignment vertical="center"/>
    </xf>
    <xf numFmtId="49" fontId="6" fillId="2" borderId="6" xfId="13" applyNumberFormat="1" applyFont="1" applyFill="1" applyBorder="1" applyAlignment="1">
      <alignment horizontal="center" vertical="top"/>
    </xf>
    <xf numFmtId="49" fontId="6" fillId="3" borderId="1" xfId="13" applyNumberFormat="1" applyFont="1" applyFill="1" applyBorder="1" applyAlignment="1">
      <alignment horizontal="center" vertical="center"/>
    </xf>
    <xf numFmtId="49" fontId="6" fillId="2" borderId="1" xfId="13" applyNumberFormat="1" applyFont="1" applyFill="1" applyBorder="1" applyAlignment="1">
      <alignment horizontal="center" vertical="center"/>
    </xf>
    <xf numFmtId="49" fontId="6" fillId="5" borderId="1" xfId="13" applyNumberFormat="1" applyFont="1" applyFill="1" applyBorder="1" applyAlignment="1">
      <alignment horizontal="center" vertical="center"/>
    </xf>
    <xf numFmtId="49" fontId="6" fillId="2" borderId="3" xfId="13" applyNumberFormat="1" applyFont="1" applyFill="1" applyBorder="1" applyAlignment="1">
      <alignment horizontal="center" vertical="center"/>
    </xf>
    <xf numFmtId="0" fontId="75" fillId="0" borderId="0" xfId="8" applyFont="1" applyAlignment="1">
      <alignment horizontal="distributed" vertical="center" wrapText="1"/>
    </xf>
    <xf numFmtId="0" fontId="85" fillId="0" borderId="0" xfId="13" applyFont="1" applyAlignment="1">
      <alignment horizontal="distributed" vertical="center" wrapText="1"/>
    </xf>
    <xf numFmtId="0" fontId="85" fillId="0" borderId="0" xfId="8" applyFont="1" applyAlignment="1">
      <alignment horizontal="distributed" vertical="center" wrapText="1"/>
    </xf>
    <xf numFmtId="0" fontId="92" fillId="0" borderId="0" xfId="8" applyFont="1" applyAlignment="1">
      <alignment horizontal="distributed" vertical="center" wrapText="1"/>
    </xf>
    <xf numFmtId="0" fontId="85" fillId="0" borderId="0" xfId="8" applyFont="1" applyAlignment="1">
      <alignment horizontal="distributed" vertical="top" wrapText="1"/>
    </xf>
    <xf numFmtId="0" fontId="17" fillId="0" borderId="0" xfId="6" applyFont="1" applyAlignment="1">
      <alignment vertical="center"/>
    </xf>
    <xf numFmtId="0" fontId="14" fillId="0" borderId="0" xfId="6" applyFont="1" applyAlignment="1">
      <alignment vertical="center"/>
    </xf>
    <xf numFmtId="0" fontId="4" fillId="0" borderId="0" xfId="6" applyFont="1" applyAlignment="1">
      <alignment vertical="center"/>
    </xf>
    <xf numFmtId="0" fontId="35" fillId="3" borderId="7" xfId="6" applyFont="1" applyFill="1" applyBorder="1" applyAlignment="1">
      <alignment horizontal="center" wrapText="1"/>
    </xf>
    <xf numFmtId="49" fontId="6" fillId="3" borderId="7" xfId="6" applyNumberFormat="1" applyFont="1" applyFill="1" applyBorder="1" applyAlignment="1">
      <alignment horizontal="center"/>
    </xf>
    <xf numFmtId="49" fontId="6" fillId="3" borderId="7" xfId="6" applyNumberFormat="1" applyFont="1" applyFill="1" applyBorder="1" applyAlignment="1">
      <alignment horizontal="center" wrapText="1"/>
    </xf>
    <xf numFmtId="49" fontId="10" fillId="3" borderId="17" xfId="6" applyNumberFormat="1" applyFont="1" applyFill="1" applyBorder="1" applyAlignment="1">
      <alignment horizontal="center" vertical="top" wrapText="1"/>
    </xf>
    <xf numFmtId="49" fontId="11" fillId="3" borderId="17" xfId="6" applyNumberFormat="1" applyFont="1" applyFill="1" applyBorder="1" applyAlignment="1">
      <alignment horizontal="center" vertical="top"/>
    </xf>
    <xf numFmtId="49" fontId="11" fillId="3" borderId="17" xfId="6" applyNumberFormat="1" applyFont="1" applyFill="1" applyBorder="1" applyAlignment="1">
      <alignment horizontal="center" vertical="top" wrapText="1"/>
    </xf>
    <xf numFmtId="165" fontId="6" fillId="3" borderId="5" xfId="6" applyNumberFormat="1" applyFont="1" applyFill="1" applyBorder="1" applyAlignment="1">
      <alignment horizontal="right" vertical="center"/>
    </xf>
    <xf numFmtId="0" fontId="10" fillId="0" borderId="0" xfId="6" applyFont="1" applyAlignment="1">
      <alignment vertical="center"/>
    </xf>
    <xf numFmtId="0" fontId="5" fillId="0" borderId="0" xfId="6" applyFont="1" applyAlignment="1">
      <alignment vertical="center"/>
    </xf>
    <xf numFmtId="165" fontId="4" fillId="0" borderId="0" xfId="6" applyNumberFormat="1" applyFont="1" applyAlignment="1">
      <alignment horizontal="center" vertical="center"/>
    </xf>
    <xf numFmtId="165" fontId="4" fillId="0" borderId="0" xfId="6" applyNumberFormat="1" applyFont="1" applyAlignment="1">
      <alignment vertical="center"/>
    </xf>
    <xf numFmtId="1" fontId="52" fillId="3" borderId="19" xfId="8" applyNumberFormat="1" applyFont="1" applyFill="1" applyBorder="1" applyAlignment="1">
      <alignment vertical="center" wrapText="1"/>
    </xf>
    <xf numFmtId="49" fontId="6" fillId="3" borderId="7"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0" fontId="17" fillId="4" borderId="0" xfId="8" applyFont="1" applyFill="1" applyAlignment="1">
      <alignment vertical="center"/>
    </xf>
    <xf numFmtId="0" fontId="46" fillId="4" borderId="0" xfId="8" applyFont="1" applyFill="1" applyAlignment="1">
      <alignment vertical="center" wrapText="1"/>
    </xf>
    <xf numFmtId="0" fontId="27" fillId="4" borderId="0" xfId="8" applyFont="1" applyFill="1" applyAlignment="1">
      <alignment vertical="center" wrapText="1"/>
    </xf>
    <xf numFmtId="0" fontId="46" fillId="4" borderId="0" xfId="8" applyFont="1" applyFill="1" applyAlignment="1">
      <alignment vertical="center"/>
    </xf>
    <xf numFmtId="0" fontId="5" fillId="4" borderId="0" xfId="13" applyFill="1" applyAlignment="1"/>
    <xf numFmtId="0" fontId="5" fillId="4" borderId="0" xfId="13" applyFill="1"/>
    <xf numFmtId="0" fontId="5" fillId="4" borderId="0" xfId="13" applyFont="1" applyFill="1"/>
    <xf numFmtId="0" fontId="17" fillId="4" borderId="0" xfId="0" applyFont="1" applyFill="1" applyAlignment="1">
      <alignment vertical="center"/>
    </xf>
    <xf numFmtId="0" fontId="0" fillId="4" borderId="0" xfId="0" applyFill="1"/>
    <xf numFmtId="0" fontId="4" fillId="4" borderId="0" xfId="0" applyFont="1" applyFill="1" applyAlignment="1">
      <alignment vertical="center"/>
    </xf>
    <xf numFmtId="165" fontId="5" fillId="4" borderId="8" xfId="0" applyNumberFormat="1" applyFont="1" applyFill="1" applyBorder="1" applyAlignment="1">
      <alignment vertical="center"/>
    </xf>
    <xf numFmtId="165" fontId="6" fillId="4" borderId="8" xfId="0" applyNumberFormat="1" applyFont="1" applyFill="1" applyBorder="1" applyAlignment="1">
      <alignment vertical="center"/>
    </xf>
    <xf numFmtId="0" fontId="3" fillId="0" borderId="0" xfId="0" applyFont="1" applyBorder="1" applyAlignment="1">
      <alignment horizontal="center" vertical="center"/>
    </xf>
    <xf numFmtId="49" fontId="6" fillId="3" borderId="9" xfId="0" applyNumberFormat="1" applyFont="1" applyFill="1" applyBorder="1" applyAlignment="1">
      <alignment horizontal="center" vertical="center"/>
    </xf>
    <xf numFmtId="49" fontId="3" fillId="0" borderId="0" xfId="0" applyNumberFormat="1" applyFont="1" applyAlignment="1">
      <alignment horizontal="right"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49" fontId="10" fillId="3" borderId="17" xfId="0" applyNumberFormat="1" applyFont="1" applyFill="1" applyBorder="1" applyAlignment="1">
      <alignment horizontal="center" vertical="top" wrapText="1"/>
    </xf>
    <xf numFmtId="49" fontId="6" fillId="3" borderId="7" xfId="0" applyNumberFormat="1" applyFont="1" applyFill="1" applyBorder="1" applyAlignment="1">
      <alignment horizontal="center"/>
    </xf>
    <xf numFmtId="49" fontId="3" fillId="2" borderId="3"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5" fillId="3" borderId="17" xfId="0" applyNumberFormat="1" applyFont="1" applyFill="1" applyBorder="1" applyAlignment="1">
      <alignment horizontal="center" vertical="top"/>
    </xf>
    <xf numFmtId="0" fontId="3" fillId="0" borderId="0" xfId="6" applyFont="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6" fillId="3" borderId="9" xfId="0" applyNumberFormat="1" applyFont="1" applyFill="1" applyBorder="1" applyAlignment="1">
      <alignment horizontal="center" wrapText="1"/>
    </xf>
    <xf numFmtId="49" fontId="11" fillId="3" borderId="16" xfId="6" applyNumberFormat="1" applyFont="1" applyFill="1" applyBorder="1" applyAlignment="1">
      <alignment horizontal="center" vertical="top" wrapText="1"/>
    </xf>
    <xf numFmtId="49" fontId="6" fillId="3" borderId="8" xfId="6" applyNumberFormat="1" applyFont="1" applyFill="1" applyBorder="1" applyAlignment="1">
      <alignment horizontal="center" wrapText="1"/>
    </xf>
    <xf numFmtId="49" fontId="35" fillId="3" borderId="17" xfId="0" applyNumberFormat="1" applyFont="1" applyFill="1" applyBorder="1" applyAlignment="1">
      <alignment horizontal="center" vertical="top"/>
    </xf>
    <xf numFmtId="166" fontId="5" fillId="3" borderId="12" xfId="11" applyNumberFormat="1" applyFont="1" applyFill="1" applyBorder="1" applyAlignment="1">
      <alignment horizontal="right" vertical="center"/>
    </xf>
    <xf numFmtId="165" fontId="5" fillId="0" borderId="12" xfId="11" applyNumberFormat="1" applyFont="1" applyFill="1" applyBorder="1" applyAlignment="1">
      <alignment horizontal="right" vertical="center"/>
    </xf>
    <xf numFmtId="165" fontId="5" fillId="3" borderId="12" xfId="11" applyNumberFormat="1" applyFont="1" applyFill="1" applyBorder="1" applyAlignment="1">
      <alignment horizontal="right" vertical="center"/>
    </xf>
    <xf numFmtId="165" fontId="5" fillId="0" borderId="14" xfId="11" applyNumberFormat="1" applyFont="1" applyFill="1" applyBorder="1" applyAlignment="1">
      <alignment horizontal="right" vertical="center"/>
    </xf>
    <xf numFmtId="49" fontId="6" fillId="3" borderId="1" xfId="0" applyNumberFormat="1" applyFont="1" applyFill="1" applyBorder="1" applyAlignment="1">
      <alignment horizontal="right" vertical="center" wrapText="1" indent="1"/>
    </xf>
    <xf numFmtId="0" fontId="56" fillId="4" borderId="2" xfId="8" applyFont="1" applyFill="1" applyBorder="1" applyAlignment="1">
      <alignment vertical="center" wrapText="1"/>
    </xf>
    <xf numFmtId="1" fontId="5" fillId="4" borderId="9" xfId="8" applyNumberFormat="1" applyFont="1" applyFill="1" applyBorder="1" applyAlignment="1">
      <alignment horizontal="right" vertical="center" wrapText="1" readingOrder="1"/>
    </xf>
    <xf numFmtId="1" fontId="6" fillId="4" borderId="7" xfId="8" applyNumberFormat="1" applyFont="1" applyFill="1" applyBorder="1" applyAlignment="1">
      <alignment horizontal="right" vertical="center" wrapText="1" readingOrder="1"/>
    </xf>
    <xf numFmtId="0" fontId="61" fillId="4" borderId="2" xfId="8" applyFont="1" applyFill="1" applyBorder="1" applyAlignment="1">
      <alignment horizontal="left" vertical="center" wrapText="1"/>
    </xf>
    <xf numFmtId="1" fontId="6" fillId="4" borderId="9" xfId="8" applyNumberFormat="1" applyFont="1" applyFill="1" applyBorder="1" applyAlignment="1">
      <alignment horizontal="right" vertical="center" wrapText="1" readingOrder="1"/>
    </xf>
    <xf numFmtId="0" fontId="35" fillId="4" borderId="1" xfId="8" applyFont="1" applyFill="1" applyBorder="1" applyAlignment="1">
      <alignment horizontal="center" vertical="center" wrapText="1"/>
    </xf>
    <xf numFmtId="165" fontId="5" fillId="2" borderId="6" xfId="0" applyNumberFormat="1" applyFont="1" applyFill="1" applyBorder="1" applyAlignment="1">
      <alignment vertical="center"/>
    </xf>
    <xf numFmtId="166" fontId="6" fillId="2" borderId="8" xfId="0" applyNumberFormat="1" applyFont="1" applyFill="1" applyBorder="1" applyAlignment="1">
      <alignment vertical="center"/>
    </xf>
    <xf numFmtId="165" fontId="6" fillId="3" borderId="53" xfId="0" applyNumberFormat="1" applyFont="1" applyFill="1" applyBorder="1" applyAlignment="1">
      <alignment horizontal="right" vertical="center"/>
    </xf>
    <xf numFmtId="166" fontId="6" fillId="3" borderId="53" xfId="0" applyNumberFormat="1" applyFont="1" applyFill="1" applyBorder="1" applyAlignment="1">
      <alignment horizontal="right" vertical="center"/>
    </xf>
    <xf numFmtId="165" fontId="6" fillId="3" borderId="54" xfId="0" applyNumberFormat="1" applyFont="1" applyFill="1" applyBorder="1" applyAlignment="1">
      <alignment horizontal="right" vertical="center"/>
    </xf>
    <xf numFmtId="165" fontId="6" fillId="0" borderId="7" xfId="0" applyNumberFormat="1" applyFont="1" applyBorder="1" applyAlignment="1">
      <alignment vertical="center"/>
    </xf>
    <xf numFmtId="0" fontId="10" fillId="4" borderId="55" xfId="8" applyFont="1" applyFill="1" applyBorder="1" applyAlignment="1">
      <alignment horizontal="center" vertical="center" wrapText="1"/>
    </xf>
    <xf numFmtId="0" fontId="61" fillId="4" borderId="55" xfId="8" applyFont="1" applyFill="1" applyBorder="1" applyAlignment="1">
      <alignment horizontal="left" vertical="center" wrapText="1"/>
    </xf>
    <xf numFmtId="165" fontId="6" fillId="4" borderId="55" xfId="0" applyNumberFormat="1" applyFont="1" applyFill="1" applyBorder="1" applyAlignment="1">
      <alignment vertical="center"/>
    </xf>
    <xf numFmtId="165" fontId="5" fillId="4" borderId="56" xfId="0" applyNumberFormat="1" applyFont="1" applyFill="1" applyBorder="1" applyAlignment="1">
      <alignment vertical="center"/>
    </xf>
    <xf numFmtId="165" fontId="6" fillId="4" borderId="60" xfId="0" applyNumberFormat="1" applyFont="1" applyFill="1" applyBorder="1" applyAlignment="1">
      <alignment vertical="center"/>
    </xf>
    <xf numFmtId="165" fontId="5" fillId="4" borderId="60" xfId="0" applyNumberFormat="1" applyFont="1" applyFill="1" applyBorder="1" applyAlignment="1">
      <alignment vertical="center"/>
    </xf>
    <xf numFmtId="0" fontId="10" fillId="3" borderId="55" xfId="8" applyFont="1" applyFill="1" applyBorder="1" applyAlignment="1">
      <alignment horizontal="center" vertical="center" wrapText="1"/>
    </xf>
    <xf numFmtId="165" fontId="6" fillId="3" borderId="55" xfId="0" applyNumberFormat="1" applyFont="1" applyFill="1" applyBorder="1" applyAlignment="1">
      <alignment vertical="center"/>
    </xf>
    <xf numFmtId="165" fontId="5" fillId="3" borderId="56" xfId="0" applyNumberFormat="1" applyFont="1" applyFill="1" applyBorder="1" applyAlignment="1">
      <alignment vertical="center"/>
    </xf>
    <xf numFmtId="165" fontId="6" fillId="2" borderId="2" xfId="0" applyNumberFormat="1" applyFont="1" applyFill="1" applyBorder="1" applyAlignment="1">
      <alignment vertical="center"/>
    </xf>
    <xf numFmtId="49" fontId="3" fillId="3" borderId="16" xfId="0" applyNumberFormat="1" applyFont="1" applyFill="1" applyBorder="1" applyAlignment="1">
      <alignment horizontal="center" vertical="center" shrinkToFit="1"/>
    </xf>
    <xf numFmtId="0" fontId="6" fillId="2" borderId="6" xfId="0" applyFont="1" applyFill="1" applyBorder="1" applyAlignment="1">
      <alignment horizontal="left" vertical="center" wrapText="1" indent="1"/>
    </xf>
    <xf numFmtId="49" fontId="3" fillId="2" borderId="6" xfId="0" applyNumberFormat="1" applyFont="1" applyFill="1" applyBorder="1" applyAlignment="1">
      <alignment horizontal="right" vertical="center" wrapText="1" indent="1"/>
    </xf>
    <xf numFmtId="165" fontId="6" fillId="0" borderId="12" xfId="11" applyNumberFormat="1" applyFont="1" applyFill="1" applyBorder="1" applyAlignment="1">
      <alignment vertical="center"/>
    </xf>
    <xf numFmtId="165" fontId="6" fillId="0" borderId="14" xfId="11" applyNumberFormat="1" applyFont="1" applyFill="1" applyBorder="1" applyAlignment="1">
      <alignment vertical="center"/>
    </xf>
    <xf numFmtId="165" fontId="6" fillId="3" borderId="12" xfId="11" applyNumberFormat="1" applyFont="1" applyFill="1" applyBorder="1" applyAlignment="1">
      <alignment vertical="center"/>
    </xf>
    <xf numFmtId="49" fontId="35" fillId="3" borderId="16" xfId="0" applyNumberFormat="1" applyFont="1" applyFill="1" applyBorder="1" applyAlignment="1">
      <alignment horizontal="center" vertical="center" shrinkToFit="1"/>
    </xf>
    <xf numFmtId="0" fontId="35" fillId="2" borderId="6" xfId="0" applyFont="1" applyFill="1" applyBorder="1" applyAlignment="1">
      <alignment horizontal="left" vertical="center" wrapText="1" indent="1"/>
    </xf>
    <xf numFmtId="49" fontId="6" fillId="2" borderId="6" xfId="0" applyNumberFormat="1" applyFont="1" applyFill="1" applyBorder="1" applyAlignment="1">
      <alignment horizontal="right" vertical="center" wrapText="1" indent="1"/>
    </xf>
    <xf numFmtId="166" fontId="5" fillId="3" borderId="14" xfId="11" applyNumberFormat="1" applyFont="1" applyFill="1" applyBorder="1" applyAlignment="1">
      <alignment horizontal="right" vertical="center"/>
    </xf>
    <xf numFmtId="165" fontId="6" fillId="3" borderId="2" xfId="0" applyNumberFormat="1" applyFont="1" applyFill="1" applyBorder="1" applyAlignment="1">
      <alignment horizontal="right" vertical="center" shrinkToFit="1"/>
    </xf>
    <xf numFmtId="165" fontId="35" fillId="2" borderId="13" xfId="11" applyNumberFormat="1" applyFont="1" applyFill="1" applyBorder="1" applyAlignment="1">
      <alignment horizontal="center" vertical="center"/>
    </xf>
    <xf numFmtId="0" fontId="10" fillId="0" borderId="1" xfId="8" applyFont="1" applyFill="1" applyBorder="1" applyAlignment="1">
      <alignment horizontal="center" vertical="center" wrapText="1"/>
    </xf>
    <xf numFmtId="0" fontId="10" fillId="3" borderId="10" xfId="8" applyFont="1" applyFill="1" applyBorder="1" applyAlignment="1">
      <alignment horizontal="center" vertical="top" wrapText="1"/>
    </xf>
    <xf numFmtId="0" fontId="35" fillId="0" borderId="1" xfId="8" applyFont="1" applyFill="1" applyBorder="1" applyAlignment="1">
      <alignment horizontal="center" vertical="center" wrapText="1"/>
    </xf>
    <xf numFmtId="0" fontId="45" fillId="4" borderId="2" xfId="8" applyFont="1" applyFill="1" applyBorder="1" applyAlignment="1">
      <alignment horizontal="left" vertical="center" wrapText="1"/>
    </xf>
    <xf numFmtId="0" fontId="6" fillId="3" borderId="1"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44" fillId="4" borderId="2" xfId="8" applyFont="1" applyFill="1" applyBorder="1" applyAlignment="1">
      <alignment horizontal="left" vertical="center" wrapText="1"/>
    </xf>
    <xf numFmtId="0" fontId="44" fillId="4" borderId="2" xfId="8" applyFont="1" applyFill="1" applyBorder="1" applyAlignment="1">
      <alignment vertical="center" wrapText="1"/>
    </xf>
    <xf numFmtId="0" fontId="38" fillId="4" borderId="2" xfId="8" applyFont="1" applyFill="1" applyBorder="1" applyAlignment="1">
      <alignment horizontal="left" vertical="center" wrapText="1"/>
    </xf>
    <xf numFmtId="0" fontId="6" fillId="4" borderId="1" xfId="8" applyFont="1" applyFill="1" applyBorder="1" applyAlignment="1">
      <alignment horizontal="center" vertical="center" wrapText="1"/>
    </xf>
    <xf numFmtId="0" fontId="44" fillId="4" borderId="59" xfId="8" applyFont="1" applyFill="1" applyBorder="1" applyAlignment="1">
      <alignment vertical="center" wrapText="1"/>
    </xf>
    <xf numFmtId="0" fontId="6" fillId="4" borderId="59" xfId="8" applyFont="1" applyFill="1" applyBorder="1" applyAlignment="1">
      <alignment horizontal="center" vertical="center" wrapText="1"/>
    </xf>
    <xf numFmtId="0" fontId="35" fillId="3" borderId="55" xfId="8" applyFont="1" applyFill="1" applyBorder="1" applyAlignment="1">
      <alignment horizontal="center" vertical="center" wrapText="1"/>
    </xf>
    <xf numFmtId="0" fontId="45" fillId="3" borderId="55" xfId="8" applyFont="1" applyFill="1" applyBorder="1" applyAlignment="1">
      <alignment horizontal="left" vertical="center" wrapText="1"/>
    </xf>
    <xf numFmtId="0" fontId="38" fillId="3" borderId="55" xfId="8" applyFont="1" applyFill="1" applyBorder="1" applyAlignment="1">
      <alignment horizontal="left" vertical="center" wrapText="1"/>
    </xf>
    <xf numFmtId="0" fontId="35" fillId="4" borderId="55" xfId="8" applyFont="1" applyFill="1" applyBorder="1" applyAlignment="1">
      <alignment horizontal="center" vertical="center" wrapText="1"/>
    </xf>
    <xf numFmtId="0" fontId="45" fillId="4" borderId="55" xfId="8" applyFont="1" applyFill="1" applyBorder="1" applyAlignment="1">
      <alignment horizontal="left" vertical="center" wrapText="1"/>
    </xf>
    <xf numFmtId="0" fontId="44" fillId="3" borderId="55" xfId="8" applyFont="1" applyFill="1" applyBorder="1" applyAlignment="1">
      <alignment horizontal="left" vertical="center" wrapText="1"/>
    </xf>
    <xf numFmtId="0" fontId="6" fillId="3" borderId="55" xfId="8" applyFont="1" applyFill="1" applyBorder="1" applyAlignment="1">
      <alignment horizontal="center" vertical="center" wrapText="1"/>
    </xf>
    <xf numFmtId="165" fontId="6" fillId="2" borderId="13" xfId="11" applyNumberFormat="1" applyFont="1" applyFill="1" applyBorder="1" applyAlignment="1">
      <alignment horizontal="center" vertical="center"/>
    </xf>
    <xf numFmtId="165" fontId="35" fillId="3" borderId="12" xfId="11" applyNumberFormat="1" applyFont="1" applyFill="1" applyBorder="1" applyAlignment="1">
      <alignment horizontal="center" vertical="center"/>
    </xf>
    <xf numFmtId="165" fontId="6" fillId="3" borderId="12" xfId="11" applyNumberFormat="1" applyFont="1" applyFill="1" applyBorder="1" applyAlignment="1">
      <alignment vertical="center" wrapText="1"/>
    </xf>
    <xf numFmtId="165" fontId="6" fillId="3" borderId="12" xfId="11" applyNumberFormat="1" applyFont="1" applyFill="1" applyBorder="1" applyAlignment="1">
      <alignment horizontal="center" vertical="center"/>
    </xf>
    <xf numFmtId="165" fontId="35" fillId="3" borderId="63" xfId="11" applyNumberFormat="1" applyFont="1" applyFill="1" applyBorder="1" applyAlignment="1">
      <alignment horizontal="center" vertical="center"/>
    </xf>
    <xf numFmtId="165" fontId="35" fillId="3" borderId="63" xfId="11" applyNumberFormat="1" applyFont="1" applyFill="1" applyBorder="1" applyAlignment="1">
      <alignment vertical="center" wrapText="1"/>
    </xf>
    <xf numFmtId="165" fontId="6" fillId="3" borderId="63" xfId="11" applyNumberFormat="1" applyFont="1" applyFill="1" applyBorder="1" applyAlignment="1">
      <alignment vertical="center"/>
    </xf>
    <xf numFmtId="165" fontId="5" fillId="3" borderId="63" xfId="11" applyNumberFormat="1" applyFont="1" applyFill="1" applyBorder="1" applyAlignment="1">
      <alignment vertical="center"/>
    </xf>
    <xf numFmtId="165" fontId="6" fillId="0" borderId="63" xfId="11" applyNumberFormat="1" applyFont="1" applyFill="1" applyBorder="1" applyAlignment="1">
      <alignment vertical="center"/>
    </xf>
    <xf numFmtId="165" fontId="5" fillId="0" borderId="63" xfId="11" applyNumberFormat="1" applyFont="1" applyFill="1" applyBorder="1" applyAlignment="1">
      <alignment vertical="center"/>
    </xf>
    <xf numFmtId="165" fontId="5" fillId="3" borderId="63" xfId="11" applyNumberFormat="1" applyFont="1" applyFill="1" applyBorder="1" applyAlignment="1">
      <alignment horizontal="right" vertical="center"/>
    </xf>
    <xf numFmtId="166" fontId="5" fillId="3" borderId="63" xfId="11"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165" fontId="6" fillId="0" borderId="18" xfId="11" applyNumberFormat="1" applyFont="1" applyFill="1" applyBorder="1" applyAlignment="1">
      <alignment vertical="center"/>
    </xf>
    <xf numFmtId="165" fontId="6" fillId="3" borderId="3" xfId="0" applyNumberFormat="1" applyFont="1" applyFill="1" applyBorder="1" applyAlignment="1">
      <alignment horizontal="right" vertical="center"/>
    </xf>
    <xf numFmtId="0" fontId="35" fillId="0" borderId="4" xfId="8" applyFont="1" applyFill="1" applyBorder="1" applyAlignment="1">
      <alignment horizontal="center" vertical="center" wrapText="1"/>
    </xf>
    <xf numFmtId="0" fontId="45" fillId="4" borderId="7" xfId="8" applyFont="1" applyFill="1" applyBorder="1" applyAlignment="1">
      <alignment horizontal="left" vertical="center" wrapText="1"/>
    </xf>
    <xf numFmtId="1" fontId="6" fillId="3" borderId="7" xfId="8" applyNumberFormat="1" applyFont="1" applyFill="1" applyBorder="1" applyAlignment="1">
      <alignment horizontal="right" vertical="center" wrapText="1" readingOrder="1"/>
    </xf>
    <xf numFmtId="0" fontId="35" fillId="0" borderId="3" xfId="8" applyFont="1" applyFill="1" applyBorder="1" applyAlignment="1">
      <alignment horizontal="center" vertical="center" wrapText="1"/>
    </xf>
    <xf numFmtId="0" fontId="45" fillId="4" borderId="3" xfId="8" applyFont="1" applyFill="1" applyBorder="1" applyAlignment="1">
      <alignment horizontal="left" vertical="center" wrapText="1"/>
    </xf>
    <xf numFmtId="0" fontId="35" fillId="3" borderId="6" xfId="8" applyFont="1" applyFill="1" applyBorder="1" applyAlignment="1">
      <alignment horizontal="center" vertical="center" wrapText="1"/>
    </xf>
    <xf numFmtId="0" fontId="45" fillId="3" borderId="6" xfId="8" applyFont="1" applyFill="1" applyBorder="1" applyAlignment="1">
      <alignment horizontal="left" vertical="center" wrapText="1"/>
    </xf>
    <xf numFmtId="1" fontId="5" fillId="3" borderId="17" xfId="8" applyNumberFormat="1" applyFont="1" applyFill="1" applyBorder="1" applyAlignment="1">
      <alignment horizontal="right" vertical="center" wrapText="1" readingOrder="1"/>
    </xf>
    <xf numFmtId="1" fontId="6" fillId="3" borderId="17" xfId="8" applyNumberFormat="1" applyFont="1" applyFill="1" applyBorder="1" applyAlignment="1">
      <alignment horizontal="right" vertical="center" wrapText="1" readingOrder="1"/>
    </xf>
    <xf numFmtId="0" fontId="35" fillId="3" borderId="4" xfId="8" applyFont="1" applyFill="1" applyBorder="1" applyAlignment="1">
      <alignment horizontal="center" vertical="center" wrapText="1"/>
    </xf>
    <xf numFmtId="0" fontId="45" fillId="3" borderId="4" xfId="8" applyFont="1" applyFill="1" applyBorder="1" applyAlignment="1">
      <alignment horizontal="left" vertical="center" wrapText="1"/>
    </xf>
    <xf numFmtId="1" fontId="52" fillId="4" borderId="19" xfId="8" applyNumberFormat="1" applyFont="1" applyFill="1" applyBorder="1" applyAlignment="1">
      <alignment vertical="center" wrapText="1"/>
    </xf>
    <xf numFmtId="0" fontId="35" fillId="4" borderId="3" xfId="8" applyFont="1" applyFill="1" applyBorder="1" applyAlignment="1">
      <alignment horizontal="center" vertical="center" wrapText="1"/>
    </xf>
    <xf numFmtId="0" fontId="35" fillId="4" borderId="4" xfId="8" applyFont="1" applyFill="1" applyBorder="1" applyAlignment="1">
      <alignment horizontal="center" vertical="center" wrapText="1"/>
    </xf>
    <xf numFmtId="0" fontId="45" fillId="4" borderId="4" xfId="8" applyFont="1" applyFill="1" applyBorder="1" applyAlignment="1">
      <alignment horizontal="left" vertical="center" wrapText="1"/>
    </xf>
    <xf numFmtId="165" fontId="5" fillId="3" borderId="18" xfId="0" applyNumberFormat="1" applyFont="1" applyFill="1" applyBorder="1" applyAlignment="1">
      <alignment vertical="center"/>
    </xf>
    <xf numFmtId="0" fontId="35" fillId="4" borderId="69" xfId="8" applyFont="1" applyFill="1" applyBorder="1" applyAlignment="1">
      <alignment horizontal="center" vertical="center" wrapText="1"/>
    </xf>
    <xf numFmtId="0" fontId="45" fillId="4" borderId="69" xfId="8" applyFont="1" applyFill="1" applyBorder="1" applyAlignment="1">
      <alignment horizontal="left" vertical="center" wrapText="1"/>
    </xf>
    <xf numFmtId="165" fontId="6" fillId="4" borderId="69" xfId="0" applyNumberFormat="1" applyFont="1" applyFill="1" applyBorder="1" applyAlignment="1">
      <alignment vertical="center"/>
    </xf>
    <xf numFmtId="165" fontId="5" fillId="4" borderId="70" xfId="0" applyNumberFormat="1" applyFont="1" applyFill="1" applyBorder="1" applyAlignment="1">
      <alignment vertical="center"/>
    </xf>
    <xf numFmtId="0" fontId="35" fillId="3" borderId="68" xfId="8" applyFont="1" applyFill="1" applyBorder="1" applyAlignment="1">
      <alignment horizontal="center" vertical="center" wrapText="1"/>
    </xf>
    <xf numFmtId="0" fontId="45" fillId="3" borderId="68" xfId="8" applyFont="1" applyFill="1" applyBorder="1" applyAlignment="1">
      <alignment horizontal="left" vertical="center" wrapText="1"/>
    </xf>
    <xf numFmtId="165" fontId="6" fillId="3" borderId="68" xfId="0" applyNumberFormat="1" applyFont="1" applyFill="1" applyBorder="1" applyAlignment="1">
      <alignment vertical="center"/>
    </xf>
    <xf numFmtId="165" fontId="5" fillId="3" borderId="73" xfId="0" applyNumberFormat="1" applyFont="1" applyFill="1" applyBorder="1" applyAlignment="1">
      <alignment vertical="center"/>
    </xf>
    <xf numFmtId="166" fontId="5" fillId="3" borderId="16" xfId="0" applyNumberFormat="1" applyFont="1" applyFill="1" applyBorder="1" applyAlignment="1">
      <alignment vertical="center"/>
    </xf>
    <xf numFmtId="165" fontId="35" fillId="2" borderId="14" xfId="11" applyNumberFormat="1" applyFont="1" applyFill="1" applyBorder="1" applyAlignment="1">
      <alignment horizontal="center" vertical="center"/>
    </xf>
    <xf numFmtId="165" fontId="35" fillId="2" borderId="14" xfId="11" applyNumberFormat="1" applyFont="1" applyFill="1" applyBorder="1" applyAlignment="1">
      <alignment vertical="center" wrapText="1"/>
    </xf>
    <xf numFmtId="165" fontId="35" fillId="3" borderId="77" xfId="11" applyNumberFormat="1" applyFont="1" applyFill="1" applyBorder="1" applyAlignment="1">
      <alignment horizontal="center" vertical="center"/>
    </xf>
    <xf numFmtId="165" fontId="35" fillId="3" borderId="77" xfId="11" applyNumberFormat="1" applyFont="1" applyFill="1" applyBorder="1" applyAlignment="1">
      <alignment vertical="center" wrapText="1"/>
    </xf>
    <xf numFmtId="165" fontId="6" fillId="3" borderId="77" xfId="11" applyNumberFormat="1" applyFont="1" applyFill="1" applyBorder="1" applyAlignment="1">
      <alignment vertical="center"/>
    </xf>
    <xf numFmtId="165" fontId="5" fillId="3" borderId="77" xfId="11" applyNumberFormat="1" applyFont="1" applyFill="1" applyBorder="1" applyAlignment="1">
      <alignment vertical="center"/>
    </xf>
    <xf numFmtId="165" fontId="5" fillId="3" borderId="77" xfId="11" applyNumberFormat="1" applyFont="1" applyFill="1" applyBorder="1" applyAlignment="1">
      <alignment horizontal="right" vertical="center"/>
    </xf>
    <xf numFmtId="166" fontId="5" fillId="3" borderId="77" xfId="11" applyNumberFormat="1" applyFont="1" applyFill="1" applyBorder="1" applyAlignment="1">
      <alignment horizontal="right" vertical="center"/>
    </xf>
    <xf numFmtId="0" fontId="45" fillId="3" borderId="5" xfId="8" applyFont="1" applyFill="1" applyBorder="1" applyAlignment="1">
      <alignment horizontal="left" vertical="center" wrapText="1"/>
    </xf>
    <xf numFmtId="0" fontId="35" fillId="3" borderId="5" xfId="8" applyFont="1" applyFill="1" applyBorder="1" applyAlignment="1">
      <alignment horizontal="center" vertical="center" wrapText="1"/>
    </xf>
    <xf numFmtId="0" fontId="38" fillId="4" borderId="79" xfId="8" applyFont="1" applyFill="1" applyBorder="1" applyAlignment="1">
      <alignment horizontal="left" vertical="center" wrapText="1"/>
    </xf>
    <xf numFmtId="0" fontId="10" fillId="4" borderId="79" xfId="8" applyFont="1" applyFill="1" applyBorder="1" applyAlignment="1">
      <alignment horizontal="center" vertical="center" wrapText="1"/>
    </xf>
    <xf numFmtId="165" fontId="5" fillId="3" borderId="16" xfId="54" applyNumberFormat="1" applyFont="1" applyFill="1" applyBorder="1" applyAlignment="1">
      <alignment vertical="center"/>
    </xf>
    <xf numFmtId="165" fontId="6" fillId="3" borderId="16" xfId="54" applyNumberFormat="1" applyFont="1" applyFill="1" applyBorder="1" applyAlignment="1">
      <alignment vertical="center"/>
    </xf>
    <xf numFmtId="0" fontId="38" fillId="3" borderId="68" xfId="8" applyFont="1" applyFill="1" applyBorder="1" applyAlignment="1">
      <alignment horizontal="left" vertical="center" wrapText="1"/>
    </xf>
    <xf numFmtId="0" fontId="10" fillId="3" borderId="68" xfId="8" applyFont="1" applyFill="1" applyBorder="1" applyAlignment="1">
      <alignment horizontal="center" vertical="center" wrapText="1"/>
    </xf>
    <xf numFmtId="0" fontId="38" fillId="4" borderId="69" xfId="8" applyFont="1" applyFill="1" applyBorder="1" applyAlignment="1">
      <alignment horizontal="left" vertical="center" wrapText="1"/>
    </xf>
    <xf numFmtId="0" fontId="10" fillId="4" borderId="69" xfId="8" applyFont="1" applyFill="1" applyBorder="1" applyAlignment="1">
      <alignment horizontal="center" vertical="center" wrapText="1"/>
    </xf>
    <xf numFmtId="165" fontId="5" fillId="2" borderId="8" xfId="54" applyNumberFormat="1" applyFont="1" applyFill="1" applyBorder="1" applyAlignment="1">
      <alignment vertical="center"/>
    </xf>
    <xf numFmtId="165" fontId="6" fillId="2" borderId="8" xfId="54" applyNumberFormat="1" applyFont="1" applyFill="1" applyBorder="1" applyAlignment="1">
      <alignment vertical="center"/>
    </xf>
    <xf numFmtId="165" fontId="6" fillId="3" borderId="8" xfId="54" applyNumberFormat="1" applyFont="1" applyFill="1" applyBorder="1" applyAlignment="1">
      <alignment vertical="center"/>
    </xf>
    <xf numFmtId="165" fontId="5" fillId="3" borderId="8" xfId="54" applyNumberFormat="1" applyFont="1" applyFill="1" applyBorder="1" applyAlignment="1">
      <alignment vertical="center"/>
    </xf>
    <xf numFmtId="165" fontId="6" fillId="3" borderId="5" xfId="54" applyNumberFormat="1" applyFont="1" applyFill="1" applyBorder="1" applyAlignment="1">
      <alignment horizontal="right" vertical="center"/>
    </xf>
    <xf numFmtId="0" fontId="10" fillId="4" borderId="55" xfId="8" applyFont="1" applyFill="1" applyBorder="1" applyAlignment="1">
      <alignment horizontal="center" vertical="center" wrapText="1"/>
    </xf>
    <xf numFmtId="0" fontId="38" fillId="4" borderId="55" xfId="8" applyFont="1" applyFill="1" applyBorder="1" applyAlignment="1">
      <alignment horizontal="left" vertical="center" wrapText="1"/>
    </xf>
    <xf numFmtId="0" fontId="10" fillId="3" borderId="55" xfId="8" applyFont="1" applyFill="1" applyBorder="1" applyAlignment="1">
      <alignment horizontal="center" vertical="center" wrapText="1"/>
    </xf>
    <xf numFmtId="0" fontId="44" fillId="4" borderId="59" xfId="8" applyFont="1" applyFill="1" applyBorder="1" applyAlignment="1">
      <alignment vertical="center" wrapText="1"/>
    </xf>
    <xf numFmtId="0" fontId="6" fillId="4" borderId="59" xfId="8" applyFont="1" applyFill="1" applyBorder="1" applyAlignment="1">
      <alignment horizontal="center" vertical="center" wrapText="1"/>
    </xf>
    <xf numFmtId="0" fontId="35" fillId="3" borderId="55" xfId="8" applyFont="1" applyFill="1" applyBorder="1" applyAlignment="1">
      <alignment horizontal="center" vertical="center" wrapText="1"/>
    </xf>
    <xf numFmtId="0" fontId="45" fillId="3" borderId="55" xfId="8" applyFont="1" applyFill="1" applyBorder="1" applyAlignment="1">
      <alignment horizontal="left" vertical="center" wrapText="1"/>
    </xf>
    <xf numFmtId="0" fontId="38" fillId="3" borderId="55" xfId="8" applyFont="1" applyFill="1" applyBorder="1" applyAlignment="1">
      <alignment horizontal="left" vertical="center" wrapText="1"/>
    </xf>
    <xf numFmtId="0" fontId="6" fillId="2" borderId="2" xfId="13" applyFont="1" applyFill="1" applyBorder="1" applyAlignment="1">
      <alignment horizontal="center" vertical="center" readingOrder="1"/>
    </xf>
    <xf numFmtId="0" fontId="6" fillId="3" borderId="1" xfId="13" applyFont="1" applyFill="1" applyBorder="1" applyAlignment="1">
      <alignment horizontal="center" vertical="center" readingOrder="1"/>
    </xf>
    <xf numFmtId="0" fontId="6" fillId="2" borderId="1" xfId="13" applyFont="1" applyFill="1" applyBorder="1" applyAlignment="1">
      <alignment horizontal="center" vertical="center" readingOrder="1"/>
    </xf>
    <xf numFmtId="0" fontId="6" fillId="2" borderId="3" xfId="13" applyFont="1" applyFill="1" applyBorder="1" applyAlignment="1">
      <alignment horizontal="center" vertical="center" readingOrder="1"/>
    </xf>
    <xf numFmtId="0" fontId="6" fillId="2" borderId="6" xfId="13" applyFont="1" applyFill="1" applyBorder="1" applyAlignment="1">
      <alignment horizontal="center" vertical="center" wrapText="1" readingOrder="1"/>
    </xf>
    <xf numFmtId="0" fontId="51" fillId="0" borderId="0" xfId="9" applyFont="1" applyAlignment="1">
      <alignment horizontal="left" vertical="center" wrapText="1" indent="2"/>
    </xf>
    <xf numFmtId="0" fontId="19" fillId="0" borderId="0" xfId="9" applyFont="1" applyAlignment="1">
      <alignment horizontal="right" vertical="center" wrapText="1" indent="2"/>
    </xf>
    <xf numFmtId="0" fontId="22" fillId="0" borderId="0" xfId="8" applyFont="1" applyAlignment="1">
      <alignment horizontal="center" vertical="center" wrapText="1" readingOrder="1"/>
    </xf>
    <xf numFmtId="0" fontId="53" fillId="0" borderId="0" xfId="8" applyFont="1" applyAlignment="1">
      <alignment horizontal="center" vertical="center" wrapText="1" readingOrder="1"/>
    </xf>
    <xf numFmtId="0" fontId="16" fillId="0" borderId="0" xfId="0" applyFont="1" applyAlignment="1">
      <alignment horizontal="center" vertical="center" wrapText="1" readingOrder="1"/>
    </xf>
    <xf numFmtId="0" fontId="25" fillId="0" borderId="0" xfId="0" applyFont="1" applyAlignment="1">
      <alignment horizontal="center" vertical="center" wrapText="1" readingOrder="1"/>
    </xf>
    <xf numFmtId="0" fontId="63" fillId="0" borderId="0" xfId="8" applyFont="1" applyAlignment="1">
      <alignment horizontal="left" vertical="center" wrapText="1" indent="11" readingOrder="2"/>
    </xf>
    <xf numFmtId="0" fontId="65" fillId="0" borderId="0" xfId="8" applyFont="1" applyAlignment="1">
      <alignment horizontal="left" vertical="center" wrapText="1" readingOrder="2"/>
    </xf>
    <xf numFmtId="0" fontId="65" fillId="0" borderId="0" xfId="8" applyFont="1" applyAlignment="1">
      <alignment horizontal="left" vertical="center" readingOrder="2"/>
    </xf>
    <xf numFmtId="0" fontId="30" fillId="0" borderId="0" xfId="12" applyFont="1" applyAlignment="1">
      <alignment horizontal="left" vertical="top" wrapText="1" readingOrder="1"/>
    </xf>
    <xf numFmtId="0" fontId="19" fillId="0" borderId="0" xfId="12" applyFont="1" applyAlignment="1">
      <alignment horizontal="right" vertical="top" wrapText="1" readingOrder="2"/>
    </xf>
    <xf numFmtId="0" fontId="7" fillId="0" borderId="0" xfId="0" applyFont="1" applyAlignment="1">
      <alignment horizontal="center" vertical="center" wrapText="1" readingOrder="1"/>
    </xf>
    <xf numFmtId="0" fontId="30" fillId="0" borderId="0" xfId="12" applyFont="1" applyAlignment="1">
      <alignment horizontal="left" vertical="top" wrapText="1"/>
    </xf>
    <xf numFmtId="0" fontId="16" fillId="0" borderId="0" xfId="13" applyFont="1" applyAlignment="1">
      <alignment horizontal="center" vertical="center" wrapText="1" readingOrder="1"/>
    </xf>
    <xf numFmtId="0" fontId="19" fillId="0" borderId="0" xfId="13" applyFont="1" applyAlignment="1">
      <alignment horizontal="center" vertical="center"/>
    </xf>
    <xf numFmtId="0" fontId="3" fillId="0" borderId="10" xfId="13" applyFont="1" applyBorder="1" applyAlignment="1">
      <alignment horizontal="center" vertical="center"/>
    </xf>
    <xf numFmtId="0" fontId="27" fillId="0" borderId="0" xfId="8" applyFont="1" applyAlignment="1">
      <alignment horizontal="left" vertical="top" wrapText="1" indent="3" readingOrder="1"/>
    </xf>
    <xf numFmtId="0" fontId="48" fillId="0" borderId="0" xfId="8" applyFont="1" applyAlignment="1">
      <alignment horizontal="right" vertical="top" wrapText="1" readingOrder="2"/>
    </xf>
    <xf numFmtId="0" fontId="51" fillId="0" borderId="0" xfId="8" applyFont="1" applyAlignment="1">
      <alignment horizontal="left" vertical="center" wrapText="1" readingOrder="1"/>
    </xf>
    <xf numFmtId="0" fontId="46" fillId="0" borderId="0" xfId="8" applyFont="1" applyAlignment="1">
      <alignment horizontal="left" vertical="top" wrapText="1" indent="3" readingOrder="1"/>
    </xf>
    <xf numFmtId="0" fontId="27" fillId="0" borderId="0" xfId="13" applyFont="1" applyAlignment="1">
      <alignment horizontal="left" vertical="top" wrapText="1" indent="3" readingOrder="1"/>
    </xf>
    <xf numFmtId="0" fontId="8" fillId="4" borderId="0" xfId="8" applyFont="1" applyFill="1" applyAlignment="1">
      <alignment horizontal="left" vertical="top" wrapText="1" readingOrder="1"/>
    </xf>
    <xf numFmtId="0" fontId="8" fillId="0" borderId="0" xfId="8" applyFont="1" applyAlignment="1">
      <alignment horizontal="left" vertical="top" wrapText="1" readingOrder="1"/>
    </xf>
    <xf numFmtId="0" fontId="53" fillId="0" borderId="0" xfId="8" applyFont="1" applyAlignment="1">
      <alignment horizontal="right" vertical="top" readingOrder="2"/>
    </xf>
    <xf numFmtId="0" fontId="48" fillId="0" borderId="0" xfId="8" applyFont="1" applyAlignment="1">
      <alignment horizontal="right" vertical="top" wrapText="1" indent="3" readingOrder="2"/>
    </xf>
    <xf numFmtId="0" fontId="48" fillId="0" borderId="0" xfId="13" applyFont="1" applyAlignment="1">
      <alignment horizontal="right" vertical="top" wrapText="1" indent="3" readingOrder="2"/>
    </xf>
    <xf numFmtId="0" fontId="16" fillId="0" borderId="0" xfId="8" applyFont="1" applyAlignment="1">
      <alignment horizontal="center" vertical="center" wrapText="1" readingOrder="1"/>
    </xf>
    <xf numFmtId="0" fontId="8" fillId="0" borderId="0" xfId="8" applyFont="1" applyAlignment="1">
      <alignment horizontal="distributed" vertical="center" wrapText="1" readingOrder="1"/>
    </xf>
    <xf numFmtId="0" fontId="28" fillId="0" borderId="0" xfId="8" applyFont="1" applyAlignment="1">
      <alignment horizontal="center" vertical="center" wrapText="1" readingOrder="1"/>
    </xf>
    <xf numFmtId="0" fontId="53" fillId="0" borderId="0" xfId="8" applyFont="1" applyAlignment="1">
      <alignment horizontal="right" vertical="center" readingOrder="2"/>
    </xf>
    <xf numFmtId="0" fontId="46" fillId="0" borderId="0" xfId="8" applyFont="1" applyAlignment="1">
      <alignment horizontal="left" vertical="top" wrapText="1" indent="3"/>
    </xf>
    <xf numFmtId="0" fontId="57" fillId="0" borderId="0" xfId="8" applyFont="1" applyAlignment="1">
      <alignment horizontal="center" vertical="top" wrapText="1" readingOrder="2"/>
    </xf>
    <xf numFmtId="0" fontId="58" fillId="0" borderId="0" xfId="8" applyFont="1" applyAlignment="1">
      <alignment horizontal="left" vertical="top" wrapText="1"/>
    </xf>
    <xf numFmtId="0" fontId="59" fillId="0" borderId="0" xfId="8" applyFont="1" applyAlignment="1">
      <alignment horizontal="right" vertical="top" wrapText="1" readingOrder="2"/>
    </xf>
    <xf numFmtId="0" fontId="60" fillId="0" borderId="0" xfId="8" applyFont="1" applyAlignment="1">
      <alignment horizontal="left" vertical="top" wrapText="1"/>
    </xf>
    <xf numFmtId="0" fontId="32" fillId="0" borderId="0" xfId="8" applyFont="1" applyAlignment="1">
      <alignment horizontal="right" vertical="top" wrapText="1" indent="3" readingOrder="2"/>
    </xf>
    <xf numFmtId="0" fontId="57" fillId="0" borderId="0" xfId="8" applyFont="1" applyAlignment="1">
      <alignment horizontal="right" vertical="top" wrapText="1" indent="3" readingOrder="2"/>
    </xf>
    <xf numFmtId="0" fontId="85" fillId="0" borderId="0" xfId="13" applyFont="1" applyAlignment="1">
      <alignment horizontal="left" vertical="top" wrapText="1" indent="3"/>
    </xf>
    <xf numFmtId="0" fontId="87" fillId="0" borderId="0" xfId="13" applyFont="1" applyAlignment="1">
      <alignment horizontal="right" vertical="top" wrapText="1" indent="2" readingOrder="2"/>
    </xf>
    <xf numFmtId="0" fontId="88" fillId="0" borderId="0" xfId="13" applyFont="1" applyAlignment="1">
      <alignment horizontal="left" vertical="top" wrapText="1" indent="3"/>
    </xf>
    <xf numFmtId="0" fontId="86" fillId="0" borderId="0" xfId="13" applyFont="1" applyAlignment="1">
      <alignment horizontal="distributed" vertical="top" wrapText="1" indent="2" readingOrder="2"/>
    </xf>
    <xf numFmtId="0" fontId="84" fillId="0" borderId="0" xfId="13" applyFont="1" applyAlignment="1">
      <alignment horizontal="left" vertical="top" wrapText="1"/>
    </xf>
    <xf numFmtId="0" fontId="86" fillId="0" borderId="0" xfId="13" applyFont="1" applyAlignment="1">
      <alignment horizontal="right" vertical="top" wrapText="1" readingOrder="2"/>
    </xf>
    <xf numFmtId="0" fontId="87" fillId="0" borderId="0" xfId="13" applyFont="1" applyAlignment="1">
      <alignment horizontal="distributed" vertical="top" wrapText="1" indent="2" readingOrder="2"/>
    </xf>
    <xf numFmtId="0" fontId="85" fillId="0" borderId="0" xfId="13" applyFont="1" applyAlignment="1">
      <alignment horizontal="left" vertical="top" wrapText="1" indent="3" readingOrder="1"/>
    </xf>
    <xf numFmtId="0" fontId="90" fillId="0" borderId="0" xfId="13" applyFont="1" applyAlignment="1">
      <alignment horizontal="right" vertical="top" wrapText="1" indent="2" readingOrder="2"/>
    </xf>
    <xf numFmtId="0" fontId="89" fillId="0" borderId="0" xfId="13" applyFont="1" applyAlignment="1">
      <alignment horizontal="distributed" vertical="top" wrapText="1" indent="2" readingOrder="2"/>
    </xf>
    <xf numFmtId="0" fontId="91" fillId="0" borderId="0" xfId="8" applyFont="1" applyAlignment="1">
      <alignment horizontal="center" vertical="top" wrapText="1"/>
    </xf>
    <xf numFmtId="0" fontId="89" fillId="0" borderId="0" xfId="8" applyFont="1" applyAlignment="1">
      <alignment horizontal="center" vertical="top" wrapText="1" readingOrder="2"/>
    </xf>
    <xf numFmtId="0" fontId="86" fillId="0" borderId="0" xfId="13" applyFont="1" applyAlignment="1">
      <alignment horizontal="right" vertical="center" readingOrder="2"/>
    </xf>
    <xf numFmtId="0" fontId="24" fillId="0" borderId="0" xfId="13" applyFont="1" applyAlignment="1">
      <alignment horizontal="right" vertical="top" wrapText="1" readingOrder="2"/>
    </xf>
    <xf numFmtId="0" fontId="89" fillId="0" borderId="0" xfId="13" applyFont="1" applyAlignment="1">
      <alignment horizontal="right" vertical="top" wrapText="1" readingOrder="2"/>
    </xf>
    <xf numFmtId="0" fontId="44" fillId="2" borderId="22" xfId="8" applyFont="1" applyFill="1" applyBorder="1" applyAlignment="1">
      <alignment horizontal="right" vertical="center" wrapText="1"/>
    </xf>
    <xf numFmtId="0" fontId="44" fillId="2" borderId="23" xfId="8" applyFont="1" applyFill="1" applyBorder="1" applyAlignment="1">
      <alignment horizontal="right" vertical="center" wrapText="1"/>
    </xf>
    <xf numFmtId="0" fontId="30" fillId="3" borderId="22" xfId="8" applyFont="1" applyFill="1" applyBorder="1" applyAlignment="1">
      <alignment horizontal="right" vertical="center" wrapText="1"/>
    </xf>
    <xf numFmtId="0" fontId="30" fillId="3" borderId="23" xfId="8" applyFont="1" applyFill="1" applyBorder="1" applyAlignment="1">
      <alignment horizontal="right" vertical="center" wrapText="1"/>
    </xf>
    <xf numFmtId="0" fontId="44" fillId="2" borderId="26" xfId="8" applyFont="1" applyFill="1" applyBorder="1" applyAlignment="1">
      <alignment horizontal="right" vertical="center" wrapText="1"/>
    </xf>
    <xf numFmtId="0" fontId="44" fillId="2" borderId="27" xfId="8" applyFont="1" applyFill="1" applyBorder="1" applyAlignment="1">
      <alignment horizontal="right" vertical="center" wrapText="1"/>
    </xf>
    <xf numFmtId="0" fontId="6" fillId="3" borderId="7" xfId="8" applyFont="1" applyFill="1" applyBorder="1" applyAlignment="1">
      <alignment horizontal="center" wrapText="1"/>
    </xf>
    <xf numFmtId="0" fontId="44" fillId="3" borderId="22" xfId="8" applyFont="1" applyFill="1" applyBorder="1" applyAlignment="1">
      <alignment horizontal="right" vertical="center" wrapText="1"/>
    </xf>
    <xf numFmtId="0" fontId="44" fillId="3" borderId="23" xfId="8" applyFont="1" applyFill="1" applyBorder="1" applyAlignment="1">
      <alignment horizontal="right" vertical="center" wrapText="1"/>
    </xf>
    <xf numFmtId="0" fontId="44" fillId="2" borderId="64" xfId="8" applyFont="1" applyFill="1" applyBorder="1" applyAlignment="1">
      <alignment horizontal="right" vertical="center" wrapText="1"/>
    </xf>
    <xf numFmtId="0" fontId="44" fillId="2" borderId="65" xfId="8" applyFont="1" applyFill="1" applyBorder="1" applyAlignment="1">
      <alignment horizontal="right" vertical="center" wrapText="1"/>
    </xf>
    <xf numFmtId="0" fontId="37" fillId="3" borderId="22" xfId="8" applyFont="1" applyFill="1" applyBorder="1" applyAlignment="1">
      <alignment horizontal="right" vertical="center" wrapText="1"/>
    </xf>
    <xf numFmtId="0" fontId="37" fillId="3" borderId="23" xfId="8" applyFont="1" applyFill="1" applyBorder="1" applyAlignment="1">
      <alignment horizontal="right" vertical="center" wrapText="1"/>
    </xf>
    <xf numFmtId="0" fontId="60" fillId="4" borderId="24" xfId="8" applyFont="1" applyFill="1" applyBorder="1" applyAlignment="1">
      <alignment horizontal="right" vertical="center" wrapText="1"/>
    </xf>
    <xf numFmtId="0" fontId="60" fillId="4" borderId="25" xfId="8" applyFont="1" applyFill="1" applyBorder="1" applyAlignment="1">
      <alignment horizontal="right" vertical="center" wrapText="1"/>
    </xf>
    <xf numFmtId="0" fontId="56" fillId="3" borderId="22" xfId="8" applyFont="1" applyFill="1" applyBorder="1" applyAlignment="1">
      <alignment horizontal="right" vertical="center" wrapText="1"/>
    </xf>
    <xf numFmtId="0" fontId="56" fillId="3" borderId="23" xfId="8" applyFont="1" applyFill="1" applyBorder="1" applyAlignment="1">
      <alignment horizontal="right" vertical="center" wrapText="1"/>
    </xf>
    <xf numFmtId="0" fontId="54" fillId="2" borderId="22" xfId="8" applyFont="1" applyFill="1" applyBorder="1" applyAlignment="1">
      <alignment horizontal="right" vertical="center" wrapText="1"/>
    </xf>
    <xf numFmtId="0" fontId="54" fillId="2" borderId="23" xfId="8" applyFont="1" applyFill="1" applyBorder="1" applyAlignment="1">
      <alignment horizontal="right" vertical="center" wrapText="1"/>
    </xf>
    <xf numFmtId="0" fontId="16" fillId="0" borderId="0" xfId="0" applyFont="1" applyAlignment="1">
      <alignment horizontal="center" vertical="center" readingOrder="1"/>
    </xf>
    <xf numFmtId="0" fontId="51" fillId="0" borderId="0" xfId="8" applyFont="1" applyAlignment="1">
      <alignment horizontal="center" vertical="center" wrapText="1"/>
    </xf>
    <xf numFmtId="0" fontId="60" fillId="0" borderId="0" xfId="8" applyFont="1" applyAlignment="1">
      <alignment horizontal="center" vertical="center" wrapText="1"/>
    </xf>
    <xf numFmtId="0" fontId="60" fillId="0" borderId="0" xfId="8" applyFont="1" applyBorder="1" applyAlignment="1">
      <alignment horizontal="center" vertical="center" wrapText="1"/>
    </xf>
    <xf numFmtId="0" fontId="56" fillId="0" borderId="0" xfId="8" applyFont="1" applyAlignment="1">
      <alignment vertical="center" wrapText="1"/>
    </xf>
    <xf numFmtId="0" fontId="60" fillId="0" borderId="0" xfId="8" applyFont="1" applyAlignment="1">
      <alignment horizontal="right" vertical="center" wrapText="1"/>
    </xf>
    <xf numFmtId="0" fontId="60" fillId="3" borderId="7" xfId="8" applyFont="1" applyFill="1" applyBorder="1" applyAlignment="1">
      <alignment horizontal="center" vertical="center" wrapText="1"/>
    </xf>
    <xf numFmtId="0" fontId="60" fillId="3" borderId="9" xfId="8" applyFont="1" applyFill="1" applyBorder="1" applyAlignment="1">
      <alignment horizontal="center" vertical="center" wrapText="1"/>
    </xf>
    <xf numFmtId="0" fontId="60" fillId="3" borderId="17" xfId="8" applyFont="1" applyFill="1" applyBorder="1" applyAlignment="1">
      <alignment horizontal="center" vertical="center" wrapText="1"/>
    </xf>
    <xf numFmtId="0" fontId="35" fillId="3" borderId="7" xfId="8" applyFont="1" applyFill="1" applyBorder="1" applyAlignment="1">
      <alignment horizontal="center" vertical="center" wrapText="1"/>
    </xf>
    <xf numFmtId="0" fontId="35" fillId="3" borderId="9" xfId="8" applyFont="1" applyFill="1" applyBorder="1" applyAlignment="1">
      <alignment horizontal="center" vertical="center" wrapText="1"/>
    </xf>
    <xf numFmtId="0" fontId="35" fillId="3" borderId="17" xfId="8" applyFont="1" applyFill="1" applyBorder="1" applyAlignment="1">
      <alignment horizontal="center" vertical="center" wrapText="1"/>
    </xf>
    <xf numFmtId="0" fontId="10" fillId="3" borderId="9" xfId="8" applyFont="1" applyFill="1" applyBorder="1" applyAlignment="1">
      <alignment horizontal="center" vertical="top" wrapText="1"/>
    </xf>
    <xf numFmtId="0" fontId="61" fillId="3" borderId="7" xfId="8" applyFont="1" applyFill="1" applyBorder="1" applyAlignment="1">
      <alignment horizontal="center" vertical="center" wrapText="1"/>
    </xf>
    <xf numFmtId="0" fontId="61" fillId="3" borderId="9" xfId="8" applyFont="1" applyFill="1" applyBorder="1" applyAlignment="1">
      <alignment horizontal="center" vertical="center" wrapText="1"/>
    </xf>
    <xf numFmtId="0" fontId="61" fillId="3" borderId="17" xfId="8" applyFont="1" applyFill="1" applyBorder="1" applyAlignment="1">
      <alignment horizontal="center" vertical="center" wrapText="1"/>
    </xf>
    <xf numFmtId="0" fontId="3" fillId="3" borderId="7"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6" fillId="3" borderId="24" xfId="8" applyFont="1" applyFill="1" applyBorder="1" applyAlignment="1">
      <alignment horizontal="center" vertical="center" wrapText="1"/>
    </xf>
    <xf numFmtId="0" fontId="6" fillId="3" borderId="25" xfId="8" applyFont="1" applyFill="1" applyBorder="1" applyAlignment="1">
      <alignment horizontal="center" vertical="center" wrapText="1"/>
    </xf>
    <xf numFmtId="0" fontId="44" fillId="3" borderId="66" xfId="8" applyFont="1" applyFill="1" applyBorder="1" applyAlignment="1">
      <alignment horizontal="right" vertical="center" wrapText="1"/>
    </xf>
    <xf numFmtId="0" fontId="44" fillId="3" borderId="67" xfId="8" applyFont="1" applyFill="1" applyBorder="1" applyAlignment="1">
      <alignment horizontal="right" vertical="center" wrapText="1"/>
    </xf>
    <xf numFmtId="0" fontId="44" fillId="3" borderId="24" xfId="8" applyFont="1" applyFill="1" applyBorder="1" applyAlignment="1">
      <alignment horizontal="center" vertical="center" wrapText="1"/>
    </xf>
    <xf numFmtId="0" fontId="44" fillId="3" borderId="25" xfId="8" applyFont="1" applyFill="1" applyBorder="1" applyAlignment="1">
      <alignment horizontal="center" vertical="center" wrapText="1"/>
    </xf>
    <xf numFmtId="0" fontId="56" fillId="3" borderId="19" xfId="8" applyFont="1" applyFill="1" applyBorder="1" applyAlignment="1">
      <alignment horizontal="center" vertical="center" wrapText="1"/>
    </xf>
    <xf numFmtId="0" fontId="44" fillId="4" borderId="22" xfId="8" applyFont="1" applyFill="1" applyBorder="1" applyAlignment="1">
      <alignment vertical="center" wrapText="1"/>
    </xf>
    <xf numFmtId="0" fontId="44" fillId="4" borderId="23" xfId="8" applyFont="1" applyFill="1" applyBorder="1" applyAlignment="1">
      <alignment vertical="center" wrapText="1"/>
    </xf>
    <xf numFmtId="0" fontId="44" fillId="4" borderId="26" xfId="8" applyFont="1" applyFill="1" applyBorder="1" applyAlignment="1">
      <alignment vertical="center" wrapText="1"/>
    </xf>
    <xf numFmtId="0" fontId="44" fillId="4" borderId="27" xfId="8" applyFont="1" applyFill="1" applyBorder="1" applyAlignment="1">
      <alignment vertical="center" wrapText="1"/>
    </xf>
    <xf numFmtId="0" fontId="60" fillId="3" borderId="19" xfId="8" applyFont="1" applyFill="1" applyBorder="1" applyAlignment="1">
      <alignment horizontal="center" vertical="center" wrapText="1"/>
    </xf>
    <xf numFmtId="0" fontId="44" fillId="3" borderId="22" xfId="8" applyFont="1" applyFill="1" applyBorder="1" applyAlignment="1">
      <alignment vertical="center" wrapText="1"/>
    </xf>
    <xf numFmtId="0" fontId="44" fillId="3" borderId="23" xfId="8" applyFont="1" applyFill="1" applyBorder="1" applyAlignment="1">
      <alignment vertical="center" wrapText="1"/>
    </xf>
    <xf numFmtId="0" fontId="30" fillId="3" borderId="22" xfId="8" applyFont="1" applyFill="1" applyBorder="1" applyAlignment="1">
      <alignment vertical="center" wrapText="1"/>
    </xf>
    <xf numFmtId="0" fontId="30" fillId="3" borderId="23" xfId="8" applyFont="1" applyFill="1" applyBorder="1" applyAlignment="1">
      <alignment vertical="center" wrapText="1"/>
    </xf>
    <xf numFmtId="0" fontId="44" fillId="4" borderId="64" xfId="8" applyFont="1" applyFill="1" applyBorder="1" applyAlignment="1">
      <alignment vertical="center" wrapText="1"/>
    </xf>
    <xf numFmtId="0" fontId="44" fillId="4" borderId="65" xfId="8" applyFont="1" applyFill="1" applyBorder="1" applyAlignment="1">
      <alignment vertical="center" wrapText="1"/>
    </xf>
    <xf numFmtId="0" fontId="44" fillId="3" borderId="66" xfId="8" applyFont="1" applyFill="1" applyBorder="1" applyAlignment="1">
      <alignment vertical="center" wrapText="1"/>
    </xf>
    <xf numFmtId="0" fontId="44" fillId="3" borderId="67" xfId="8" applyFont="1" applyFill="1" applyBorder="1" applyAlignment="1">
      <alignment vertical="center" wrapText="1"/>
    </xf>
    <xf numFmtId="0" fontId="30" fillId="4" borderId="22" xfId="8" applyFont="1" applyFill="1" applyBorder="1" applyAlignment="1">
      <alignment vertical="center" wrapText="1"/>
    </xf>
    <xf numFmtId="0" fontId="30" fillId="4" borderId="23" xfId="8" applyFont="1" applyFill="1" applyBorder="1" applyAlignment="1">
      <alignment vertical="center" wrapText="1"/>
    </xf>
    <xf numFmtId="0" fontId="37" fillId="3" borderId="22" xfId="8" applyFont="1" applyFill="1" applyBorder="1" applyAlignment="1">
      <alignment vertical="center" wrapText="1"/>
    </xf>
    <xf numFmtId="0" fontId="37" fillId="3" borderId="23" xfId="8" applyFont="1" applyFill="1" applyBorder="1" applyAlignment="1">
      <alignment vertical="center" wrapText="1"/>
    </xf>
    <xf numFmtId="0" fontId="54" fillId="4" borderId="22" xfId="8" applyFont="1" applyFill="1" applyBorder="1" applyAlignment="1">
      <alignment vertical="center" wrapText="1"/>
    </xf>
    <xf numFmtId="0" fontId="54" fillId="4" borderId="23" xfId="8" applyFont="1" applyFill="1" applyBorder="1" applyAlignment="1">
      <alignment vertical="center" wrapText="1"/>
    </xf>
    <xf numFmtId="0" fontId="56" fillId="3" borderId="22" xfId="8" applyFont="1" applyFill="1" applyBorder="1" applyAlignment="1">
      <alignment vertical="center" wrapText="1"/>
    </xf>
    <xf numFmtId="0" fontId="56" fillId="3" borderId="23" xfId="8" applyFont="1" applyFill="1" applyBorder="1" applyAlignment="1">
      <alignment vertical="center" wrapText="1"/>
    </xf>
    <xf numFmtId="0" fontId="60" fillId="0" borderId="0" xfId="8" applyFont="1" applyBorder="1" applyAlignment="1">
      <alignment horizontal="right" vertical="center" wrapText="1"/>
    </xf>
    <xf numFmtId="0" fontId="56" fillId="0" borderId="0" xfId="8" applyFont="1" applyBorder="1" applyAlignment="1">
      <alignment vertical="center" wrapText="1"/>
    </xf>
    <xf numFmtId="0" fontId="30" fillId="4" borderId="22" xfId="8" applyFont="1" applyFill="1" applyBorder="1" applyAlignment="1">
      <alignment horizontal="right" vertical="center" wrapText="1"/>
    </xf>
    <xf numFmtId="0" fontId="30" fillId="4" borderId="23" xfId="8" applyFont="1" applyFill="1" applyBorder="1" applyAlignment="1">
      <alignment horizontal="right" vertical="center" wrapText="1"/>
    </xf>
    <xf numFmtId="0" fontId="56" fillId="3" borderId="26" xfId="8" applyFont="1" applyFill="1" applyBorder="1" applyAlignment="1">
      <alignment horizontal="right" vertical="center" wrapText="1"/>
    </xf>
    <xf numFmtId="0" fontId="56" fillId="3" borderId="27" xfId="8" applyFont="1" applyFill="1" applyBorder="1" applyAlignment="1">
      <alignment horizontal="right" vertical="center" wrapText="1"/>
    </xf>
    <xf numFmtId="0" fontId="56" fillId="4" borderId="19" xfId="8" applyFont="1" applyFill="1" applyBorder="1" applyAlignment="1">
      <alignment horizontal="center" vertical="center" wrapText="1"/>
    </xf>
    <xf numFmtId="0" fontId="60" fillId="4" borderId="19" xfId="8" applyFont="1" applyFill="1" applyBorder="1" applyAlignment="1">
      <alignment horizontal="center" vertical="center" wrapText="1"/>
    </xf>
    <xf numFmtId="0" fontId="44" fillId="4" borderId="22" xfId="8" applyFont="1" applyFill="1" applyBorder="1" applyAlignment="1">
      <alignment horizontal="right" vertical="center" wrapText="1"/>
    </xf>
    <xf numFmtId="0" fontId="44" fillId="4" borderId="23" xfId="8" applyFont="1" applyFill="1" applyBorder="1" applyAlignment="1">
      <alignment horizontal="right" vertical="center" wrapText="1"/>
    </xf>
    <xf numFmtId="0" fontId="44" fillId="4" borderId="64" xfId="8" applyFont="1" applyFill="1" applyBorder="1" applyAlignment="1">
      <alignment horizontal="right" vertical="center" wrapText="1"/>
    </xf>
    <xf numFmtId="0" fontId="44" fillId="4" borderId="65" xfId="8" applyFont="1" applyFill="1" applyBorder="1" applyAlignment="1">
      <alignment horizontal="right" vertical="center" wrapText="1"/>
    </xf>
    <xf numFmtId="0" fontId="61" fillId="3" borderId="30" xfId="8" applyFont="1" applyFill="1" applyBorder="1" applyAlignment="1">
      <alignment horizontal="center" vertical="center" wrapText="1"/>
    </xf>
    <xf numFmtId="0" fontId="60" fillId="3" borderId="38" xfId="8" applyFont="1" applyFill="1" applyBorder="1" applyAlignment="1">
      <alignment horizontal="center" vertical="center" wrapText="1"/>
    </xf>
    <xf numFmtId="0" fontId="54" fillId="4" borderId="22" xfId="8" applyFont="1" applyFill="1" applyBorder="1" applyAlignment="1">
      <alignment horizontal="right" vertical="center" wrapText="1"/>
    </xf>
    <xf numFmtId="0" fontId="54" fillId="4" borderId="23" xfId="8" applyFont="1" applyFill="1" applyBorder="1" applyAlignment="1">
      <alignment horizontal="right" vertical="center" wrapText="1"/>
    </xf>
    <xf numFmtId="0" fontId="6" fillId="3" borderId="19" xfId="8" applyFont="1" applyFill="1" applyBorder="1" applyAlignment="1">
      <alignment horizontal="center" vertical="center" wrapText="1"/>
    </xf>
    <xf numFmtId="0" fontId="30" fillId="4" borderId="24" xfId="8" applyFont="1" applyFill="1" applyBorder="1" applyAlignment="1">
      <alignment vertical="center" wrapText="1"/>
    </xf>
    <xf numFmtId="0" fontId="30" fillId="4" borderId="25" xfId="8" applyFont="1" applyFill="1" applyBorder="1" applyAlignment="1">
      <alignment vertical="center" wrapText="1"/>
    </xf>
    <xf numFmtId="0" fontId="3" fillId="0" borderId="0" xfId="0" applyFont="1" applyBorder="1" applyAlignment="1">
      <alignment horizontal="center" vertical="center"/>
    </xf>
    <xf numFmtId="49" fontId="6" fillId="3" borderId="7" xfId="0" applyNumberFormat="1" applyFont="1" applyFill="1" applyBorder="1" applyAlignment="1">
      <alignment horizontal="center" vertical="center"/>
    </xf>
    <xf numFmtId="49" fontId="35" fillId="3" borderId="17" xfId="0" applyNumberFormat="1" applyFont="1" applyFill="1" applyBorder="1" applyAlignment="1">
      <alignment horizontal="center" vertical="center"/>
    </xf>
    <xf numFmtId="49" fontId="15" fillId="0" borderId="0" xfId="0" applyNumberFormat="1" applyFont="1" applyAlignment="1">
      <alignment horizontal="center" vertical="center"/>
    </xf>
    <xf numFmtId="0" fontId="55" fillId="3" borderId="7" xfId="8" applyFont="1" applyFill="1" applyBorder="1" applyAlignment="1">
      <alignment horizontal="center" vertical="center" wrapText="1"/>
    </xf>
    <xf numFmtId="0" fontId="55" fillId="3" borderId="9" xfId="8" applyFont="1" applyFill="1" applyBorder="1" applyAlignment="1">
      <alignment horizontal="center" vertical="center" wrapText="1"/>
    </xf>
    <xf numFmtId="0" fontId="55" fillId="3" borderId="17" xfId="8" applyFont="1" applyFill="1" applyBorder="1" applyAlignment="1">
      <alignment horizontal="center" vertical="center" wrapText="1"/>
    </xf>
    <xf numFmtId="49" fontId="3" fillId="0" borderId="0" xfId="0" applyNumberFormat="1" applyFont="1" applyAlignment="1">
      <alignment horizontal="center" vertical="center" wrapText="1"/>
    </xf>
    <xf numFmtId="49" fontId="6" fillId="0" borderId="0" xfId="0" applyNumberFormat="1" applyFont="1" applyAlignment="1">
      <alignment vertical="center"/>
    </xf>
    <xf numFmtId="49" fontId="6" fillId="3" borderId="9"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0" borderId="0" xfId="0" applyNumberFormat="1" applyFont="1" applyBorder="1" applyAlignment="1">
      <alignment vertical="center"/>
    </xf>
    <xf numFmtId="0" fontId="35" fillId="3" borderId="28" xfId="8" applyFont="1" applyFill="1" applyBorder="1" applyAlignment="1">
      <alignment horizontal="center" vertical="center" wrapText="1"/>
    </xf>
    <xf numFmtId="0" fontId="35" fillId="3" borderId="29" xfId="8" applyFont="1" applyFill="1" applyBorder="1" applyAlignment="1">
      <alignment horizontal="center" vertical="center" wrapText="1"/>
    </xf>
    <xf numFmtId="0" fontId="35" fillId="3" borderId="30" xfId="8" applyFont="1" applyFill="1" applyBorder="1" applyAlignment="1">
      <alignment horizontal="center" vertical="center" wrapText="1"/>
    </xf>
    <xf numFmtId="49" fontId="3" fillId="0" borderId="0" xfId="0" applyNumberFormat="1" applyFont="1" applyAlignment="1">
      <alignment horizontal="right" vertical="center"/>
    </xf>
    <xf numFmtId="0" fontId="35" fillId="3" borderId="7" xfId="0" applyFont="1" applyFill="1" applyBorder="1" applyAlignment="1">
      <alignment horizontal="center" vertical="center"/>
    </xf>
    <xf numFmtId="0" fontId="35" fillId="3" borderId="9" xfId="0" applyFont="1" applyFill="1" applyBorder="1" applyAlignment="1">
      <alignment horizontal="center" vertical="center"/>
    </xf>
    <xf numFmtId="0" fontId="35" fillId="3" borderId="17" xfId="0" applyFont="1" applyFill="1" applyBorder="1" applyAlignment="1">
      <alignment horizontal="center" vertical="center"/>
    </xf>
    <xf numFmtId="49" fontId="10" fillId="3" borderId="9"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5" fillId="3" borderId="7" xfId="0" applyNumberFormat="1" applyFont="1" applyFill="1" applyBorder="1" applyAlignment="1">
      <alignment horizontal="center" vertical="center"/>
    </xf>
    <xf numFmtId="49" fontId="35" fillId="3" borderId="9"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165" fontId="5" fillId="3" borderId="9"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xf>
    <xf numFmtId="165" fontId="5" fillId="2" borderId="17"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165" fontId="10" fillId="2" borderId="1" xfId="0" applyNumberFormat="1" applyFont="1" applyFill="1" applyBorder="1" applyAlignment="1">
      <alignment horizontal="left" vertical="center" wrapText="1" indent="1"/>
    </xf>
    <xf numFmtId="165" fontId="10" fillId="2" borderId="4" xfId="0" applyNumberFormat="1" applyFont="1" applyFill="1" applyBorder="1" applyAlignment="1">
      <alignment horizontal="left" vertical="center" wrapText="1" indent="1"/>
    </xf>
    <xf numFmtId="49" fontId="3" fillId="3" borderId="1" xfId="0" applyNumberFormat="1" applyFont="1" applyFill="1" applyBorder="1" applyAlignment="1">
      <alignment horizontal="right" vertical="center" wrapText="1" indent="1"/>
    </xf>
    <xf numFmtId="49" fontId="3" fillId="2" borderId="1" xfId="0" applyNumberFormat="1" applyFont="1" applyFill="1" applyBorder="1" applyAlignment="1">
      <alignment horizontal="right" vertical="center" wrapText="1" indent="1"/>
    </xf>
    <xf numFmtId="49" fontId="3" fillId="2" borderId="4" xfId="0" applyNumberFormat="1" applyFont="1" applyFill="1" applyBorder="1" applyAlignment="1">
      <alignment horizontal="right" vertical="center" wrapText="1" indent="1"/>
    </xf>
    <xf numFmtId="165" fontId="10" fillId="2" borderId="3" xfId="0" applyNumberFormat="1" applyFont="1" applyFill="1" applyBorder="1" applyAlignment="1">
      <alignment horizontal="left" vertical="center" wrapText="1" indent="1"/>
    </xf>
    <xf numFmtId="165" fontId="10" fillId="5" borderId="1" xfId="0" applyNumberFormat="1" applyFont="1" applyFill="1" applyBorder="1" applyAlignment="1">
      <alignment horizontal="left" vertical="center" wrapText="1" indent="1"/>
    </xf>
    <xf numFmtId="165" fontId="10" fillId="3" borderId="1" xfId="0" applyNumberFormat="1" applyFont="1" applyFill="1" applyBorder="1" applyAlignment="1">
      <alignment horizontal="left" vertical="center" wrapText="1" indent="1"/>
    </xf>
    <xf numFmtId="165" fontId="35" fillId="3" borderId="2" xfId="0" applyNumberFormat="1" applyFont="1" applyFill="1" applyBorder="1" applyAlignment="1">
      <alignment horizontal="center" vertical="center"/>
    </xf>
    <xf numFmtId="165" fontId="35" fillId="3" borderId="1" xfId="0" applyNumberFormat="1" applyFont="1" applyFill="1" applyBorder="1" applyAlignment="1">
      <alignment horizontal="center" vertical="center"/>
    </xf>
    <xf numFmtId="165" fontId="35" fillId="3" borderId="6" xfId="0" applyNumberFormat="1" applyFont="1" applyFill="1" applyBorder="1" applyAlignment="1">
      <alignment horizontal="center" vertical="center"/>
    </xf>
    <xf numFmtId="49" fontId="3" fillId="2" borderId="3" xfId="0" applyNumberFormat="1" applyFont="1" applyFill="1" applyBorder="1" applyAlignment="1">
      <alignment horizontal="right" vertical="center" wrapText="1" indent="1"/>
    </xf>
    <xf numFmtId="49" fontId="6" fillId="3" borderId="5"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15" fillId="0" borderId="0" xfId="0" applyNumberFormat="1" applyFont="1" applyAlignment="1">
      <alignment horizontal="center" vertical="center" wrapText="1"/>
    </xf>
    <xf numFmtId="49" fontId="3" fillId="0" borderId="0" xfId="0" applyNumberFormat="1" applyFont="1" applyAlignment="1">
      <alignment horizontal="center" vertical="center"/>
    </xf>
    <xf numFmtId="0" fontId="44" fillId="3" borderId="7" xfId="8" applyFont="1" applyFill="1" applyBorder="1" applyAlignment="1">
      <alignment horizontal="center" vertical="center" wrapText="1"/>
    </xf>
    <xf numFmtId="0" fontId="44" fillId="3" borderId="9" xfId="8" applyFont="1" applyFill="1" applyBorder="1" applyAlignment="1">
      <alignment horizontal="center" vertical="center" wrapText="1"/>
    </xf>
    <xf numFmtId="0" fontId="44" fillId="3" borderId="17" xfId="8" applyFont="1" applyFill="1" applyBorder="1" applyAlignment="1">
      <alignment horizontal="center" vertical="center" wrapText="1"/>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0" fontId="5" fillId="3" borderId="7" xfId="0" applyFont="1" applyFill="1" applyBorder="1"/>
    <xf numFmtId="0" fontId="5" fillId="3" borderId="9" xfId="0" applyFont="1" applyFill="1" applyBorder="1"/>
    <xf numFmtId="0" fontId="5" fillId="3" borderId="17" xfId="0" applyFont="1" applyFill="1" applyBorder="1"/>
    <xf numFmtId="49" fontId="10" fillId="3" borderId="17" xfId="0" applyNumberFormat="1" applyFont="1" applyFill="1" applyBorder="1" applyAlignment="1">
      <alignment horizontal="center" vertical="top" wrapText="1"/>
    </xf>
    <xf numFmtId="49" fontId="10" fillId="3" borderId="9" xfId="0" applyNumberFormat="1" applyFont="1" applyFill="1" applyBorder="1" applyAlignment="1">
      <alignment horizontal="center" vertical="top" wrapText="1"/>
    </xf>
    <xf numFmtId="0" fontId="35" fillId="3" borderId="34"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5" fillId="3" borderId="36" xfId="0" applyFont="1" applyFill="1" applyBorder="1" applyAlignment="1">
      <alignment horizontal="center" vertical="center" wrapText="1"/>
    </xf>
    <xf numFmtId="49" fontId="6" fillId="3" borderId="31" xfId="0" applyNumberFormat="1" applyFont="1" applyFill="1" applyBorder="1" applyAlignment="1">
      <alignment horizontal="center" vertical="center"/>
    </xf>
    <xf numFmtId="49" fontId="6" fillId="3" borderId="32" xfId="0" applyNumberFormat="1" applyFont="1" applyFill="1" applyBorder="1" applyAlignment="1">
      <alignment horizontal="center" vertical="center"/>
    </xf>
    <xf numFmtId="49" fontId="6" fillId="3" borderId="33" xfId="0" applyNumberFormat="1" applyFont="1" applyFill="1" applyBorder="1" applyAlignment="1">
      <alignment horizontal="center" vertical="center"/>
    </xf>
    <xf numFmtId="0" fontId="16" fillId="0" borderId="0" xfId="6" applyFont="1" applyAlignment="1">
      <alignment horizontal="center" vertical="center" wrapText="1" readingOrder="1"/>
    </xf>
    <xf numFmtId="49" fontId="15" fillId="0" borderId="0" xfId="6" applyNumberFormat="1" applyFont="1" applyAlignment="1">
      <alignment horizontal="center" vertical="center"/>
    </xf>
    <xf numFmtId="49" fontId="3" fillId="0" borderId="0" xfId="6" applyNumberFormat="1" applyFont="1" applyAlignment="1">
      <alignment horizontal="center" vertical="center" wrapText="1"/>
    </xf>
    <xf numFmtId="49" fontId="11" fillId="3" borderId="8" xfId="6" applyNumberFormat="1" applyFont="1" applyFill="1" applyBorder="1" applyAlignment="1">
      <alignment horizontal="center" vertical="top" wrapText="1"/>
    </xf>
    <xf numFmtId="49" fontId="11" fillId="3" borderId="16" xfId="6" applyNumberFormat="1" applyFont="1" applyFill="1" applyBorder="1" applyAlignment="1">
      <alignment horizontal="center" vertical="top" wrapText="1"/>
    </xf>
    <xf numFmtId="49" fontId="6" fillId="0" borderId="0" xfId="6" applyNumberFormat="1" applyFont="1" applyAlignment="1">
      <alignment vertical="center"/>
    </xf>
    <xf numFmtId="49" fontId="3" fillId="0" borderId="0" xfId="6" applyNumberFormat="1" applyFont="1" applyBorder="1" applyAlignment="1">
      <alignment horizontal="center" vertical="center"/>
    </xf>
    <xf numFmtId="49" fontId="35" fillId="3" borderId="15" xfId="6" applyNumberFormat="1" applyFont="1" applyFill="1" applyBorder="1" applyAlignment="1">
      <alignment horizontal="center" vertical="center"/>
    </xf>
    <xf numFmtId="49" fontId="35" fillId="3" borderId="8" xfId="6" applyNumberFormat="1" applyFont="1" applyFill="1" applyBorder="1" applyAlignment="1">
      <alignment horizontal="center" vertical="center"/>
    </xf>
    <xf numFmtId="49" fontId="35" fillId="3" borderId="16" xfId="6" applyNumberFormat="1" applyFont="1" applyFill="1" applyBorder="1" applyAlignment="1">
      <alignment horizontal="center" vertical="center"/>
    </xf>
    <xf numFmtId="49" fontId="11" fillId="3" borderId="40" xfId="6" applyNumberFormat="1" applyFont="1" applyFill="1" applyBorder="1" applyAlignment="1">
      <alignment horizontal="center" vertical="top" wrapText="1"/>
    </xf>
    <xf numFmtId="49" fontId="11" fillId="3" borderId="41" xfId="6" applyNumberFormat="1" applyFont="1" applyFill="1" applyBorder="1" applyAlignment="1">
      <alignment horizontal="center" vertical="top" wrapText="1"/>
    </xf>
    <xf numFmtId="49" fontId="10" fillId="3" borderId="8" xfId="6" applyNumberFormat="1" applyFont="1" applyFill="1" applyBorder="1" applyAlignment="1">
      <alignment horizontal="center" vertical="top" wrapText="1"/>
    </xf>
    <xf numFmtId="49" fontId="10" fillId="3" borderId="16" xfId="6" applyNumberFormat="1" applyFont="1" applyFill="1" applyBorder="1" applyAlignment="1">
      <alignment horizontal="center" vertical="top" wrapText="1"/>
    </xf>
    <xf numFmtId="0" fontId="6" fillId="3" borderId="15" xfId="6" applyFont="1" applyFill="1" applyBorder="1" applyAlignment="1">
      <alignment horizontal="center" wrapText="1"/>
    </xf>
    <xf numFmtId="0" fontId="6" fillId="3" borderId="8" xfId="6" applyFont="1" applyFill="1" applyBorder="1" applyAlignment="1">
      <alignment horizontal="center" wrapText="1"/>
    </xf>
    <xf numFmtId="49" fontId="6" fillId="3" borderId="15" xfId="6" applyNumberFormat="1" applyFont="1" applyFill="1" applyBorder="1" applyAlignment="1">
      <alignment horizontal="center" wrapText="1"/>
    </xf>
    <xf numFmtId="49" fontId="6" fillId="3" borderId="8" xfId="6" applyNumberFormat="1" applyFont="1" applyFill="1" applyBorder="1" applyAlignment="1">
      <alignment horizontal="center" wrapText="1"/>
    </xf>
    <xf numFmtId="49" fontId="6" fillId="3" borderId="42" xfId="6" applyNumberFormat="1" applyFont="1" applyFill="1" applyBorder="1" applyAlignment="1">
      <alignment horizontal="center" wrapText="1"/>
    </xf>
    <xf numFmtId="49" fontId="6" fillId="3" borderId="43" xfId="6" applyNumberFormat="1" applyFont="1" applyFill="1" applyBorder="1" applyAlignment="1">
      <alignment horizontal="center" wrapText="1"/>
    </xf>
    <xf numFmtId="49" fontId="6" fillId="3" borderId="42" xfId="6" applyNumberFormat="1" applyFont="1" applyFill="1" applyBorder="1" applyAlignment="1">
      <alignment horizontal="center" vertical="center"/>
    </xf>
    <xf numFmtId="49" fontId="6" fillId="3" borderId="45" xfId="6" applyNumberFormat="1" applyFont="1" applyFill="1" applyBorder="1" applyAlignment="1">
      <alignment horizontal="center" vertical="center"/>
    </xf>
    <xf numFmtId="49" fontId="6" fillId="3" borderId="44" xfId="6" applyNumberFormat="1" applyFont="1" applyFill="1" applyBorder="1" applyAlignment="1">
      <alignment horizontal="center" vertical="center"/>
    </xf>
    <xf numFmtId="49" fontId="6" fillId="3" borderId="0" xfId="6" applyNumberFormat="1" applyFont="1" applyFill="1" applyBorder="1" applyAlignment="1">
      <alignment horizontal="center" vertical="center"/>
    </xf>
    <xf numFmtId="49" fontId="6" fillId="3" borderId="40" xfId="6" applyNumberFormat="1" applyFont="1" applyFill="1" applyBorder="1" applyAlignment="1">
      <alignment horizontal="center" vertical="center"/>
    </xf>
    <xf numFmtId="49" fontId="6" fillId="3" borderId="10" xfId="6" applyNumberFormat="1" applyFont="1" applyFill="1" applyBorder="1" applyAlignment="1">
      <alignment horizontal="center" vertical="center"/>
    </xf>
    <xf numFmtId="0" fontId="44" fillId="3" borderId="57" xfId="8" applyFont="1" applyFill="1" applyBorder="1" applyAlignment="1">
      <alignment vertical="center" wrapText="1"/>
    </xf>
    <xf numFmtId="0" fontId="44" fillId="3" borderId="58" xfId="8" applyFont="1" applyFill="1" applyBorder="1" applyAlignment="1">
      <alignment vertical="center" wrapText="1"/>
    </xf>
    <xf numFmtId="0" fontId="44" fillId="4" borderId="57" xfId="8" applyFont="1" applyFill="1" applyBorder="1" applyAlignment="1">
      <alignment vertical="center" wrapText="1"/>
    </xf>
    <xf numFmtId="0" fontId="44" fillId="4" borderId="58" xfId="8" applyFont="1" applyFill="1" applyBorder="1" applyAlignment="1">
      <alignment vertical="center" wrapText="1"/>
    </xf>
    <xf numFmtId="0" fontId="44" fillId="4" borderId="71" xfId="8" applyFont="1" applyFill="1" applyBorder="1" applyAlignment="1">
      <alignment vertical="center" wrapText="1"/>
    </xf>
    <xf numFmtId="0" fontId="44" fillId="4" borderId="72" xfId="8" applyFont="1" applyFill="1" applyBorder="1" applyAlignment="1">
      <alignment vertical="center" wrapText="1"/>
    </xf>
    <xf numFmtId="0" fontId="44" fillId="3" borderId="74" xfId="8" applyFont="1" applyFill="1" applyBorder="1" applyAlignment="1">
      <alignment vertical="center" wrapText="1"/>
    </xf>
    <xf numFmtId="0" fontId="44" fillId="3" borderId="75" xfId="8" applyFont="1" applyFill="1" applyBorder="1" applyAlignment="1">
      <alignment vertical="center" wrapText="1"/>
    </xf>
    <xf numFmtId="0" fontId="30" fillId="3" borderId="57" xfId="8" applyFont="1" applyFill="1" applyBorder="1" applyAlignment="1">
      <alignment vertical="center" wrapText="1"/>
    </xf>
    <xf numFmtId="0" fontId="30" fillId="3" borderId="58" xfId="8" applyFont="1" applyFill="1" applyBorder="1" applyAlignment="1">
      <alignment vertical="center" wrapText="1"/>
    </xf>
    <xf numFmtId="49" fontId="35" fillId="3" borderId="17" xfId="0" applyNumberFormat="1" applyFont="1" applyFill="1" applyBorder="1" applyAlignment="1">
      <alignment horizontal="center" vertical="top"/>
    </xf>
    <xf numFmtId="0" fontId="60" fillId="4" borderId="61" xfId="8" applyFont="1" applyFill="1" applyBorder="1" applyAlignment="1">
      <alignment vertical="center" wrapText="1"/>
    </xf>
    <xf numFmtId="0" fontId="60" fillId="4" borderId="62" xfId="8" applyFont="1" applyFill="1" applyBorder="1" applyAlignment="1">
      <alignment vertical="center" wrapText="1"/>
    </xf>
    <xf numFmtId="0" fontId="56" fillId="3" borderId="57" xfId="8" applyFont="1" applyFill="1" applyBorder="1" applyAlignment="1">
      <alignment vertical="center" wrapText="1"/>
    </xf>
    <xf numFmtId="0" fontId="56" fillId="3" borderId="58" xfId="8" applyFont="1" applyFill="1" applyBorder="1" applyAlignment="1">
      <alignment vertical="center" wrapText="1"/>
    </xf>
    <xf numFmtId="0" fontId="54" fillId="4" borderId="57" xfId="8" applyFont="1" applyFill="1" applyBorder="1" applyAlignment="1">
      <alignment vertical="center" wrapText="1"/>
    </xf>
    <xf numFmtId="0" fontId="54" fillId="4" borderId="58" xfId="8" applyFont="1" applyFill="1" applyBorder="1" applyAlignment="1">
      <alignment vertical="center" wrapText="1"/>
    </xf>
    <xf numFmtId="49" fontId="6" fillId="3" borderId="7" xfId="0" applyNumberFormat="1" applyFont="1" applyFill="1" applyBorder="1" applyAlignment="1">
      <alignment horizontal="center"/>
    </xf>
    <xf numFmtId="49" fontId="6" fillId="3" borderId="28" xfId="0" applyNumberFormat="1" applyFont="1" applyFill="1" applyBorder="1" applyAlignment="1">
      <alignment horizontal="center"/>
    </xf>
    <xf numFmtId="49" fontId="6" fillId="3" borderId="45" xfId="0" applyNumberFormat="1" applyFont="1" applyFill="1" applyBorder="1" applyAlignment="1">
      <alignment horizontal="center"/>
    </xf>
    <xf numFmtId="49" fontId="6" fillId="3" borderId="52" xfId="0" applyNumberFormat="1" applyFont="1" applyFill="1" applyBorder="1" applyAlignment="1">
      <alignment horizontal="center"/>
    </xf>
    <xf numFmtId="49" fontId="6" fillId="3" borderId="28" xfId="0" applyNumberFormat="1" applyFont="1" applyFill="1" applyBorder="1" applyAlignment="1">
      <alignment horizontal="center" vertical="center"/>
    </xf>
    <xf numFmtId="49" fontId="6" fillId="3" borderId="52"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37"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6" fillId="3" borderId="38" xfId="0" applyNumberFormat="1" applyFont="1" applyFill="1" applyBorder="1" applyAlignment="1">
      <alignment horizontal="center" vertical="center"/>
    </xf>
    <xf numFmtId="49" fontId="35" fillId="3" borderId="30" xfId="0" applyNumberFormat="1" applyFont="1" applyFill="1" applyBorder="1" applyAlignment="1">
      <alignment horizontal="center" vertical="top"/>
    </xf>
    <xf numFmtId="49" fontId="35" fillId="3" borderId="10" xfId="0" applyNumberFormat="1" applyFont="1" applyFill="1" applyBorder="1" applyAlignment="1">
      <alignment horizontal="center" vertical="top"/>
    </xf>
    <xf numFmtId="49" fontId="35" fillId="3" borderId="38" xfId="0" applyNumberFormat="1" applyFont="1" applyFill="1" applyBorder="1" applyAlignment="1">
      <alignment horizontal="center" vertical="top"/>
    </xf>
    <xf numFmtId="49" fontId="6" fillId="0" borderId="10" xfId="0" applyNumberFormat="1" applyFont="1" applyBorder="1" applyAlignment="1">
      <alignment vertical="center"/>
    </xf>
    <xf numFmtId="0" fontId="3" fillId="0" borderId="10" xfId="0" applyFont="1" applyBorder="1" applyAlignment="1">
      <alignment horizontal="center" vertical="center"/>
    </xf>
    <xf numFmtId="49" fontId="7" fillId="0" borderId="10" xfId="0" applyNumberFormat="1" applyFont="1" applyBorder="1" applyAlignment="1">
      <alignment horizontal="right" vertical="center"/>
    </xf>
    <xf numFmtId="49" fontId="6" fillId="3" borderId="2"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3" fillId="3" borderId="1" xfId="0" applyNumberFormat="1" applyFont="1" applyFill="1" applyBorder="1" applyAlignment="1">
      <alignment horizontal="right" vertical="center" wrapText="1" indent="2"/>
    </xf>
    <xf numFmtId="49" fontId="3" fillId="2" borderId="7" xfId="0" applyNumberFormat="1" applyFont="1" applyFill="1" applyBorder="1" applyAlignment="1">
      <alignment horizontal="right" vertical="center" wrapText="1" indent="1"/>
    </xf>
    <xf numFmtId="49" fontId="3" fillId="2" borderId="9" xfId="0" applyNumberFormat="1" applyFont="1" applyFill="1" applyBorder="1" applyAlignment="1">
      <alignment horizontal="right" vertical="center" wrapText="1" indent="1"/>
    </xf>
    <xf numFmtId="49" fontId="3" fillId="3" borderId="4" xfId="0" applyNumberFormat="1" applyFont="1" applyFill="1" applyBorder="1" applyAlignment="1">
      <alignment horizontal="right" vertical="center" wrapText="1" indent="1"/>
    </xf>
    <xf numFmtId="49" fontId="3" fillId="3" borderId="9" xfId="0" applyNumberFormat="1" applyFont="1" applyFill="1" applyBorder="1" applyAlignment="1">
      <alignment horizontal="right" vertical="center" wrapText="1" indent="1"/>
    </xf>
    <xf numFmtId="49" fontId="3" fillId="3" borderId="3" xfId="0" applyNumberFormat="1" applyFont="1" applyFill="1" applyBorder="1" applyAlignment="1">
      <alignment horizontal="right" vertical="center" wrapText="1" indent="1"/>
    </xf>
    <xf numFmtId="49" fontId="3" fillId="2" borderId="17" xfId="0" applyNumberFormat="1" applyFont="1" applyFill="1" applyBorder="1" applyAlignment="1">
      <alignment horizontal="right" vertical="center" wrapText="1" indent="1"/>
    </xf>
    <xf numFmtId="0" fontId="44" fillId="3" borderId="82" xfId="8" applyFont="1" applyFill="1" applyBorder="1" applyAlignment="1">
      <alignment vertical="center" wrapText="1"/>
    </xf>
    <xf numFmtId="0" fontId="44" fillId="3" borderId="83" xfId="8" applyFont="1" applyFill="1" applyBorder="1" applyAlignment="1">
      <alignment vertical="center" wrapText="1"/>
    </xf>
    <xf numFmtId="0" fontId="37" fillId="4" borderId="57" xfId="8" applyFont="1" applyFill="1" applyBorder="1" applyAlignment="1">
      <alignment vertical="center" wrapText="1"/>
    </xf>
    <xf numFmtId="0" fontId="37" fillId="4" borderId="58" xfId="8" applyFont="1" applyFill="1" applyBorder="1" applyAlignment="1">
      <alignment vertical="center" wrapText="1"/>
    </xf>
    <xf numFmtId="0" fontId="37" fillId="4" borderId="80" xfId="8" applyFont="1" applyFill="1" applyBorder="1" applyAlignment="1">
      <alignment vertical="center" wrapText="1"/>
    </xf>
    <xf numFmtId="0" fontId="37" fillId="4" borderId="81" xfId="8" applyFont="1" applyFill="1" applyBorder="1" applyAlignment="1">
      <alignment vertical="center" wrapText="1"/>
    </xf>
    <xf numFmtId="0" fontId="37" fillId="4" borderId="71" xfId="8" applyFont="1" applyFill="1" applyBorder="1" applyAlignment="1">
      <alignment vertical="center" wrapText="1"/>
    </xf>
    <xf numFmtId="0" fontId="37" fillId="4" borderId="72" xfId="8" applyFont="1" applyFill="1" applyBorder="1" applyAlignment="1">
      <alignment vertical="center" wrapText="1"/>
    </xf>
    <xf numFmtId="49" fontId="3" fillId="3" borderId="7"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xf>
    <xf numFmtId="0" fontId="30" fillId="4" borderId="61" xfId="8" applyFont="1" applyFill="1" applyBorder="1" applyAlignment="1">
      <alignment vertical="center" wrapText="1"/>
    </xf>
    <xf numFmtId="0" fontId="30" fillId="4" borderId="62" xfId="8" applyFont="1" applyFill="1" applyBorder="1" applyAlignment="1">
      <alignment vertical="center" wrapText="1"/>
    </xf>
    <xf numFmtId="49" fontId="15" fillId="0" borderId="0" xfId="6" applyNumberFormat="1" applyFont="1" applyAlignment="1">
      <alignment horizontal="center" vertical="center" wrapText="1"/>
    </xf>
    <xf numFmtId="49" fontId="3" fillId="0" borderId="0" xfId="6" applyNumberFormat="1" applyFont="1" applyAlignment="1">
      <alignment horizontal="center" vertical="center"/>
    </xf>
    <xf numFmtId="49" fontId="6" fillId="0" borderId="10" xfId="6" applyNumberFormat="1" applyFont="1" applyBorder="1" applyAlignment="1">
      <alignment vertical="center"/>
    </xf>
    <xf numFmtId="0" fontId="3" fillId="0" borderId="10" xfId="6" applyFont="1" applyBorder="1" applyAlignment="1">
      <alignment horizontal="center" vertical="center"/>
    </xf>
    <xf numFmtId="49" fontId="5" fillId="3" borderId="7" xfId="6" applyNumberFormat="1" applyFont="1" applyFill="1" applyBorder="1" applyAlignment="1">
      <alignment horizontal="center" vertical="center"/>
    </xf>
    <xf numFmtId="49" fontId="5" fillId="3" borderId="17" xfId="6" applyNumberFormat="1" applyFont="1" applyFill="1" applyBorder="1" applyAlignment="1">
      <alignment horizontal="center" vertical="center"/>
    </xf>
    <xf numFmtId="49" fontId="3" fillId="3" borderId="28" xfId="6" applyNumberFormat="1" applyFont="1" applyFill="1" applyBorder="1" applyAlignment="1">
      <alignment horizontal="center" vertical="center"/>
    </xf>
    <xf numFmtId="49" fontId="3" fillId="3" borderId="52" xfId="6" applyNumberFormat="1" applyFont="1" applyFill="1" applyBorder="1" applyAlignment="1">
      <alignment horizontal="center" vertical="center"/>
    </xf>
    <xf numFmtId="49" fontId="3" fillId="3" borderId="30" xfId="6" applyNumberFormat="1" applyFont="1" applyFill="1" applyBorder="1" applyAlignment="1">
      <alignment horizontal="center" vertical="center"/>
    </xf>
    <xf numFmtId="49" fontId="3" fillId="3" borderId="38" xfId="6" applyNumberFormat="1" applyFont="1" applyFill="1" applyBorder="1" applyAlignment="1">
      <alignment horizontal="center" vertical="center"/>
    </xf>
    <xf numFmtId="49" fontId="35" fillId="3" borderId="9" xfId="0" applyNumberFormat="1" applyFont="1" applyFill="1" applyBorder="1" applyAlignment="1">
      <alignment horizontal="center" vertical="top" wrapText="1"/>
    </xf>
    <xf numFmtId="49" fontId="35" fillId="3" borderId="17" xfId="0" applyNumberFormat="1" applyFont="1" applyFill="1" applyBorder="1" applyAlignment="1">
      <alignment horizontal="center" vertical="top" wrapText="1"/>
    </xf>
    <xf numFmtId="49" fontId="5" fillId="2" borderId="20" xfId="11" applyNumberFormat="1" applyFont="1" applyFill="1" applyBorder="1" applyAlignment="1">
      <alignment horizontal="right" vertical="center" wrapText="1"/>
    </xf>
    <xf numFmtId="49" fontId="3" fillId="3" borderId="21" xfId="11" applyNumberFormat="1" applyFont="1" applyFill="1" applyBorder="1" applyAlignment="1">
      <alignment horizontal="right" vertical="center" wrapText="1"/>
    </xf>
    <xf numFmtId="49" fontId="6" fillId="2" borderId="20" xfId="11" applyNumberFormat="1" applyFont="1" applyFill="1" applyBorder="1" applyAlignment="1">
      <alignment horizontal="right" vertical="center" wrapText="1"/>
    </xf>
    <xf numFmtId="49" fontId="6" fillId="0" borderId="18" xfId="11" applyNumberFormat="1" applyFont="1" applyFill="1" applyBorder="1" applyAlignment="1">
      <alignment horizontal="center" vertical="center"/>
    </xf>
    <xf numFmtId="49" fontId="6" fillId="3" borderId="21" xfId="11" applyNumberFormat="1" applyFont="1" applyFill="1" applyBorder="1" applyAlignment="1">
      <alignment horizontal="right" vertical="center" wrapText="1"/>
    </xf>
    <xf numFmtId="49" fontId="6" fillId="3" borderId="78" xfId="11" applyNumberFormat="1" applyFont="1" applyFill="1" applyBorder="1" applyAlignment="1">
      <alignment horizontal="right" vertical="center" wrapText="1"/>
    </xf>
    <xf numFmtId="49" fontId="3" fillId="0" borderId="18" xfId="11" applyNumberFormat="1" applyFont="1" applyFill="1" applyBorder="1" applyAlignment="1">
      <alignment horizontal="center" vertical="center"/>
    </xf>
    <xf numFmtId="49" fontId="6" fillId="2" borderId="76" xfId="11" applyNumberFormat="1" applyFont="1" applyFill="1" applyBorder="1" applyAlignment="1">
      <alignment horizontal="right" vertical="center" wrapText="1"/>
    </xf>
    <xf numFmtId="49" fontId="3" fillId="2" borderId="20" xfId="11" applyNumberFormat="1" applyFont="1" applyFill="1" applyBorder="1" applyAlignment="1">
      <alignment horizontal="right" vertical="center" wrapText="1"/>
    </xf>
    <xf numFmtId="49" fontId="6" fillId="3" borderId="11" xfId="11" applyNumberFormat="1" applyFont="1" applyFill="1" applyBorder="1" applyAlignment="1">
      <alignment horizontal="right" vertical="center" wrapText="1"/>
    </xf>
    <xf numFmtId="49" fontId="5" fillId="3" borderId="21" xfId="11" applyNumberFormat="1" applyFont="1" applyFill="1" applyBorder="1" applyAlignment="1">
      <alignment horizontal="right" vertical="center" wrapText="1"/>
    </xf>
    <xf numFmtId="49" fontId="3" fillId="2" borderId="39" xfId="11" applyNumberFormat="1" applyFont="1" applyFill="1" applyBorder="1" applyAlignment="1">
      <alignment horizontal="right" vertical="center" wrapText="1"/>
    </xf>
    <xf numFmtId="49" fontId="3" fillId="0" borderId="39" xfId="11" applyNumberFormat="1" applyFont="1" applyFill="1" applyBorder="1" applyAlignment="1">
      <alignment horizontal="right" vertical="center" wrapText="1"/>
    </xf>
    <xf numFmtId="49" fontId="7" fillId="0" borderId="0" xfId="0" applyNumberFormat="1" applyFont="1" applyAlignment="1">
      <alignment horizontal="right" vertical="center"/>
    </xf>
    <xf numFmtId="49" fontId="6" fillId="3" borderId="1" xfId="0" applyNumberFormat="1" applyFont="1" applyFill="1" applyBorder="1" applyAlignment="1">
      <alignment horizontal="right" vertical="center" wrapText="1" indent="2"/>
    </xf>
    <xf numFmtId="49" fontId="35" fillId="3" borderId="9" xfId="0" applyNumberFormat="1" applyFont="1" applyFill="1" applyBorder="1" applyAlignment="1">
      <alignment horizontal="center" vertical="top"/>
    </xf>
    <xf numFmtId="49" fontId="6" fillId="3" borderId="1" xfId="0" applyNumberFormat="1" applyFont="1" applyFill="1" applyBorder="1" applyAlignment="1">
      <alignment horizontal="right" vertical="center" wrapText="1" indent="1"/>
    </xf>
    <xf numFmtId="49" fontId="6" fillId="2" borderId="1" xfId="0" applyNumberFormat="1" applyFont="1" applyFill="1" applyBorder="1" applyAlignment="1">
      <alignment horizontal="right" vertical="center" wrapText="1" indent="1"/>
    </xf>
    <xf numFmtId="49" fontId="6" fillId="2" borderId="4" xfId="0" applyNumberFormat="1" applyFont="1" applyFill="1" applyBorder="1" applyAlignment="1">
      <alignment horizontal="right" vertical="center" wrapText="1" indent="1"/>
    </xf>
    <xf numFmtId="49" fontId="6" fillId="2" borderId="3" xfId="0" applyNumberFormat="1" applyFont="1" applyFill="1" applyBorder="1" applyAlignment="1">
      <alignment horizontal="right" vertical="center" wrapText="1" indent="1"/>
    </xf>
    <xf numFmtId="0" fontId="6" fillId="3" borderId="7" xfId="8" applyFont="1" applyFill="1" applyBorder="1" applyAlignment="1">
      <alignment horizontal="center" vertical="center" wrapText="1"/>
    </xf>
    <xf numFmtId="0" fontId="6" fillId="3" borderId="9" xfId="8" applyFont="1" applyFill="1" applyBorder="1" applyAlignment="1">
      <alignment horizontal="center" vertical="center" wrapText="1"/>
    </xf>
    <xf numFmtId="0" fontId="6" fillId="3" borderId="17" xfId="8" applyFont="1" applyFill="1" applyBorder="1" applyAlignment="1">
      <alignment horizontal="center" vertical="center" wrapText="1"/>
    </xf>
  </cellXfs>
  <cellStyles count="57">
    <cellStyle name="Comma 2" xfId="1"/>
    <cellStyle name="Comma 2 2" xfId="28"/>
    <cellStyle name="Comma 3" xfId="2"/>
    <cellStyle name="Comma 4" xfId="51"/>
    <cellStyle name="H1" xfId="29"/>
    <cellStyle name="H2" xfId="30"/>
    <cellStyle name="had" xfId="31"/>
    <cellStyle name="had0" xfId="32"/>
    <cellStyle name="Had1" xfId="33"/>
    <cellStyle name="Had2" xfId="34"/>
    <cellStyle name="Had3" xfId="35"/>
    <cellStyle name="Hyperlink 2" xfId="3"/>
    <cellStyle name="Hyperlink 2 2" xfId="36"/>
    <cellStyle name="inxa" xfId="37"/>
    <cellStyle name="inxe" xfId="38"/>
    <cellStyle name="Normal" xfId="0" builtinId="0"/>
    <cellStyle name="Normal 10" xfId="4"/>
    <cellStyle name="Normal 10 2" xfId="5"/>
    <cellStyle name="Normal 11" xfId="6"/>
    <cellStyle name="Normal 12" xfId="7"/>
    <cellStyle name="Normal 12 2" xfId="52"/>
    <cellStyle name="Normal 12 2 2" xfId="56"/>
    <cellStyle name="Normal 12 3" xfId="55"/>
    <cellStyle name="Normal 13" xfId="54"/>
    <cellStyle name="Normal 14" xfId="53"/>
    <cellStyle name="Normal 2" xfId="8"/>
    <cellStyle name="Normal 2 2" xfId="9"/>
    <cellStyle name="Normal 2 2 2" xfId="27"/>
    <cellStyle name="Normal 2 3" xfId="10"/>
    <cellStyle name="Normal 2 3 2" xfId="39"/>
    <cellStyle name="Normal 2 4" xfId="11"/>
    <cellStyle name="Normal 2_نشره التجاره الداخليه 21" xfId="12"/>
    <cellStyle name="Normal 3" xfId="13"/>
    <cellStyle name="Normal 3 2" xfId="14"/>
    <cellStyle name="Normal 4" xfId="15"/>
    <cellStyle name="Normal 4 2" xfId="16"/>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NotA" xfId="40"/>
    <cellStyle name="Note 2" xfId="41"/>
    <cellStyle name="T1" xfId="42"/>
    <cellStyle name="T2" xfId="43"/>
    <cellStyle name="Total 2" xfId="44"/>
    <cellStyle name="Total1" xfId="45"/>
    <cellStyle name="TXT1" xfId="46"/>
    <cellStyle name="TXT2" xfId="47"/>
    <cellStyle name="TXT3" xfId="48"/>
    <cellStyle name="TXT4" xfId="49"/>
    <cellStyle name="TXT5"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1524000</xdr:rowOff>
    </xdr:from>
    <xdr:to>
      <xdr:col>2</xdr:col>
      <xdr:colOff>2619375</xdr:colOff>
      <xdr:row>2</xdr:row>
      <xdr:rowOff>2352675</xdr:rowOff>
    </xdr:to>
    <xdr:pic>
      <xdr:nvPicPr>
        <xdr:cNvPr id="10507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3188" y="2940844"/>
          <a:ext cx="5262562" cy="2376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0</xdr:colOff>
      <xdr:row>1</xdr:row>
      <xdr:rowOff>123825</xdr:rowOff>
    </xdr:to>
    <xdr:pic>
      <xdr:nvPicPr>
        <xdr:cNvPr id="10507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0</xdr:rowOff>
    </xdr:from>
    <xdr:to>
      <xdr:col>3</xdr:col>
      <xdr:colOff>695325</xdr:colOff>
      <xdr:row>1</xdr:row>
      <xdr:rowOff>666750</xdr:rowOff>
    </xdr:to>
    <xdr:pic>
      <xdr:nvPicPr>
        <xdr:cNvPr id="10507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10600" y="141922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2128838</xdr:colOff>
      <xdr:row>0</xdr:row>
      <xdr:rowOff>233363</xdr:rowOff>
    </xdr:from>
    <xdr:to>
      <xdr:col>2</xdr:col>
      <xdr:colOff>566738</xdr:colOff>
      <xdr:row>0</xdr:row>
      <xdr:rowOff>1185863</xdr:rowOff>
    </xdr:to>
    <xdr:pic>
      <xdr:nvPicPr>
        <xdr:cNvPr id="105078"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72026" y="233363"/>
          <a:ext cx="108108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2009775</xdr:colOff>
      <xdr:row>0</xdr:row>
      <xdr:rowOff>57150</xdr:rowOff>
    </xdr:from>
    <xdr:to>
      <xdr:col>15</xdr:col>
      <xdr:colOff>523875</xdr:colOff>
      <xdr:row>3</xdr:row>
      <xdr:rowOff>133350</xdr:rowOff>
    </xdr:to>
    <xdr:pic>
      <xdr:nvPicPr>
        <xdr:cNvPr id="1509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2515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0900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38100</xdr:rowOff>
    </xdr:from>
    <xdr:to>
      <xdr:col>0</xdr:col>
      <xdr:colOff>5334000</xdr:colOff>
      <xdr:row>0</xdr:row>
      <xdr:rowOff>2838450</xdr:rowOff>
    </xdr:to>
    <xdr:pic>
      <xdr:nvPicPr>
        <xdr:cNvPr id="1090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38100"/>
          <a:ext cx="523875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2371725</xdr:colOff>
      <xdr:row>0</xdr:row>
      <xdr:rowOff>38100</xdr:rowOff>
    </xdr:from>
    <xdr:to>
      <xdr:col>12</xdr:col>
      <xdr:colOff>457200</xdr:colOff>
      <xdr:row>3</xdr:row>
      <xdr:rowOff>57150</xdr:rowOff>
    </xdr:to>
    <xdr:pic>
      <xdr:nvPicPr>
        <xdr:cNvPr id="157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362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2381250</xdr:colOff>
      <xdr:row>0</xdr:row>
      <xdr:rowOff>38100</xdr:rowOff>
    </xdr:from>
    <xdr:to>
      <xdr:col>9</xdr:col>
      <xdr:colOff>466725</xdr:colOff>
      <xdr:row>3</xdr:row>
      <xdr:rowOff>57150</xdr:rowOff>
    </xdr:to>
    <xdr:pic>
      <xdr:nvPicPr>
        <xdr:cNvPr id="976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5900"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1000125</xdr:colOff>
      <xdr:row>0</xdr:row>
      <xdr:rowOff>57150</xdr:rowOff>
    </xdr:from>
    <xdr:to>
      <xdr:col>9</xdr:col>
      <xdr:colOff>1724025</xdr:colOff>
      <xdr:row>1</xdr:row>
      <xdr:rowOff>95250</xdr:rowOff>
    </xdr:to>
    <xdr:pic>
      <xdr:nvPicPr>
        <xdr:cNvPr id="1078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1000125</xdr:colOff>
      <xdr:row>0</xdr:row>
      <xdr:rowOff>57150</xdr:rowOff>
    </xdr:from>
    <xdr:to>
      <xdr:col>9</xdr:col>
      <xdr:colOff>1724025</xdr:colOff>
      <xdr:row>1</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1</xdr:row>
      <xdr:rowOff>66675</xdr:rowOff>
    </xdr:to>
    <xdr:pic>
      <xdr:nvPicPr>
        <xdr:cNvPr id="14137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1333500</xdr:colOff>
      <xdr:row>0</xdr:row>
      <xdr:rowOff>66675</xdr:rowOff>
    </xdr:from>
    <xdr:to>
      <xdr:col>11</xdr:col>
      <xdr:colOff>2057400</xdr:colOff>
      <xdr:row>1</xdr:row>
      <xdr:rowOff>219075</xdr:rowOff>
    </xdr:to>
    <xdr:pic>
      <xdr:nvPicPr>
        <xdr:cNvPr id="141376"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15550" y="666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1333500</xdr:colOff>
      <xdr:row>0</xdr:row>
      <xdr:rowOff>66675</xdr:rowOff>
    </xdr:from>
    <xdr:to>
      <xdr:col>11</xdr:col>
      <xdr:colOff>2057400</xdr:colOff>
      <xdr:row>1</xdr:row>
      <xdr:rowOff>219075</xdr:rowOff>
    </xdr:to>
    <xdr:pic>
      <xdr:nvPicPr>
        <xdr:cNvPr id="5"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15550" y="666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238125</xdr:rowOff>
    </xdr:to>
    <xdr:pic>
      <xdr:nvPicPr>
        <xdr:cNvPr id="1233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209550</xdr:rowOff>
    </xdr:to>
    <xdr:pic>
      <xdr:nvPicPr>
        <xdr:cNvPr id="12339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190500</xdr:rowOff>
    </xdr:to>
    <xdr:pic>
      <xdr:nvPicPr>
        <xdr:cNvPr id="1233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161925</xdr:rowOff>
    </xdr:to>
    <xdr:pic>
      <xdr:nvPicPr>
        <xdr:cNvPr id="1233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1695450</xdr:colOff>
      <xdr:row>0</xdr:row>
      <xdr:rowOff>57150</xdr:rowOff>
    </xdr:from>
    <xdr:to>
      <xdr:col>12</xdr:col>
      <xdr:colOff>2419350</xdr:colOff>
      <xdr:row>3</xdr:row>
      <xdr:rowOff>76200</xdr:rowOff>
    </xdr:to>
    <xdr:pic>
      <xdr:nvPicPr>
        <xdr:cNvPr id="123398"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15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238125</xdr:rowOff>
    </xdr:to>
    <xdr:pic>
      <xdr:nvPicPr>
        <xdr:cNvPr id="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209550</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190500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161925</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1695450</xdr:colOff>
      <xdr:row>0</xdr:row>
      <xdr:rowOff>57150</xdr:rowOff>
    </xdr:from>
    <xdr:to>
      <xdr:col>12</xdr:col>
      <xdr:colOff>2419350</xdr:colOff>
      <xdr:row>3</xdr:row>
      <xdr:rowOff>76200</xdr:rowOff>
    </xdr:to>
    <xdr:pic>
      <xdr:nvPicPr>
        <xdr:cNvPr id="11"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15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3</xdr:row>
      <xdr:rowOff>114300</xdr:rowOff>
    </xdr:to>
    <xdr:pic>
      <xdr:nvPicPr>
        <xdr:cNvPr id="1253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66675</xdr:rowOff>
    </xdr:to>
    <xdr:pic>
      <xdr:nvPicPr>
        <xdr:cNvPr id="1253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114300</xdr:rowOff>
    </xdr:to>
    <xdr:pic>
      <xdr:nvPicPr>
        <xdr:cNvPr id="12539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66675</xdr:rowOff>
    </xdr:to>
    <xdr:pic>
      <xdr:nvPicPr>
        <xdr:cNvPr id="1253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1524000</xdr:colOff>
      <xdr:row>0</xdr:row>
      <xdr:rowOff>95250</xdr:rowOff>
    </xdr:from>
    <xdr:to>
      <xdr:col>13</xdr:col>
      <xdr:colOff>2247900</xdr:colOff>
      <xdr:row>4</xdr:row>
      <xdr:rowOff>9525</xdr:rowOff>
    </xdr:to>
    <xdr:pic>
      <xdr:nvPicPr>
        <xdr:cNvPr id="125397"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96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114300</xdr:rowOff>
    </xdr:to>
    <xdr:pic>
      <xdr:nvPicPr>
        <xdr:cNvPr id="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66675</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114300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66675</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1524000</xdr:colOff>
      <xdr:row>0</xdr:row>
      <xdr:rowOff>95250</xdr:rowOff>
    </xdr:from>
    <xdr:to>
      <xdr:col>13</xdr:col>
      <xdr:colOff>2247900</xdr:colOff>
      <xdr:row>4</xdr:row>
      <xdr:rowOff>9525</xdr:rowOff>
    </xdr:to>
    <xdr:pic>
      <xdr:nvPicPr>
        <xdr:cNvPr id="11"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96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171450</xdr:rowOff>
    </xdr:to>
    <xdr:pic>
      <xdr:nvPicPr>
        <xdr:cNvPr id="1325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254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3254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171450</xdr:rowOff>
    </xdr:to>
    <xdr:pic>
      <xdr:nvPicPr>
        <xdr:cNvPr id="1325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25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325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2543175</xdr:colOff>
      <xdr:row>0</xdr:row>
      <xdr:rowOff>57150</xdr:rowOff>
    </xdr:from>
    <xdr:to>
      <xdr:col>12</xdr:col>
      <xdr:colOff>457200</xdr:colOff>
      <xdr:row>3</xdr:row>
      <xdr:rowOff>9525</xdr:rowOff>
    </xdr:to>
    <xdr:pic>
      <xdr:nvPicPr>
        <xdr:cNvPr id="13254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5870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171450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171450</xdr:rowOff>
    </xdr:to>
    <xdr:pic>
      <xdr:nvPicPr>
        <xdr:cNvPr id="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2543175</xdr:colOff>
      <xdr:row>0</xdr:row>
      <xdr:rowOff>57150</xdr:rowOff>
    </xdr:from>
    <xdr:to>
      <xdr:col>12</xdr:col>
      <xdr:colOff>457200</xdr:colOff>
      <xdr:row>3</xdr:row>
      <xdr:rowOff>9525</xdr:rowOff>
    </xdr:to>
    <xdr:pic>
      <xdr:nvPicPr>
        <xdr:cNvPr id="1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5870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1</xdr:row>
      <xdr:rowOff>66675</xdr:rowOff>
    </xdr:to>
    <xdr:pic>
      <xdr:nvPicPr>
        <xdr:cNvPr id="1335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335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0</xdr:row>
      <xdr:rowOff>609600</xdr:rowOff>
    </xdr:to>
    <xdr:pic>
      <xdr:nvPicPr>
        <xdr:cNvPr id="1335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1335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33546"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12</xdr:col>
      <xdr:colOff>0</xdr:colOff>
      <xdr:row>0</xdr:row>
      <xdr:rowOff>609600</xdr:rowOff>
    </xdr:to>
    <xdr:pic>
      <xdr:nvPicPr>
        <xdr:cNvPr id="1335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1190625</xdr:colOff>
      <xdr:row>0</xdr:row>
      <xdr:rowOff>104775</xdr:rowOff>
    </xdr:from>
    <xdr:to>
      <xdr:col>10</xdr:col>
      <xdr:colOff>1914525</xdr:colOff>
      <xdr:row>1</xdr:row>
      <xdr:rowOff>209550</xdr:rowOff>
    </xdr:to>
    <xdr:pic>
      <xdr:nvPicPr>
        <xdr:cNvPr id="133548"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72700" y="1047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0</xdr:row>
      <xdr:rowOff>609600</xdr:rowOff>
    </xdr:to>
    <xdr:pic>
      <xdr:nvPicPr>
        <xdr:cNvPr id="1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3"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2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12</xdr:col>
      <xdr:colOff>0</xdr:colOff>
      <xdr:row>0</xdr:row>
      <xdr:rowOff>609600</xdr:rowOff>
    </xdr:to>
    <xdr:pic>
      <xdr:nvPicPr>
        <xdr:cNvPr id="1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1190625</xdr:colOff>
      <xdr:row>0</xdr:row>
      <xdr:rowOff>104775</xdr:rowOff>
    </xdr:from>
    <xdr:to>
      <xdr:col>10</xdr:col>
      <xdr:colOff>1914525</xdr:colOff>
      <xdr:row>1</xdr:row>
      <xdr:rowOff>209550</xdr:rowOff>
    </xdr:to>
    <xdr:pic>
      <xdr:nvPicPr>
        <xdr:cNvPr id="1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72700" y="1047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3729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9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0</xdr:colOff>
          <xdr:row>1</xdr:row>
          <xdr:rowOff>95250</xdr:rowOff>
        </xdr:from>
        <xdr:to>
          <xdr:col>4</xdr:col>
          <xdr:colOff>0</xdr:colOff>
          <xdr:row>1</xdr:row>
          <xdr:rowOff>628650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editAs="oneCell">
    <xdr:from>
      <xdr:col>4</xdr:col>
      <xdr:colOff>38100</xdr:colOff>
      <xdr:row>0</xdr:row>
      <xdr:rowOff>28575</xdr:rowOff>
    </xdr:from>
    <xdr:to>
      <xdr:col>4</xdr:col>
      <xdr:colOff>762000</xdr:colOff>
      <xdr:row>1</xdr:row>
      <xdr:rowOff>123825</xdr:rowOff>
    </xdr:to>
    <xdr:pic>
      <xdr:nvPicPr>
        <xdr:cNvPr id="137291"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285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1457325</xdr:colOff>
          <xdr:row>1</xdr:row>
          <xdr:rowOff>57150</xdr:rowOff>
        </xdr:from>
        <xdr:to>
          <xdr:col>3</xdr:col>
          <xdr:colOff>2343150</xdr:colOff>
          <xdr:row>1</xdr:row>
          <xdr:rowOff>590550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9</xdr:col>
      <xdr:colOff>2609850</xdr:colOff>
      <xdr:row>0</xdr:row>
      <xdr:rowOff>57150</xdr:rowOff>
    </xdr:from>
    <xdr:to>
      <xdr:col>10</xdr:col>
      <xdr:colOff>695325</xdr:colOff>
      <xdr:row>3</xdr:row>
      <xdr:rowOff>76200</xdr:rowOff>
    </xdr:to>
    <xdr:pic>
      <xdr:nvPicPr>
        <xdr:cNvPr id="142354"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6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2609850</xdr:colOff>
      <xdr:row>0</xdr:row>
      <xdr:rowOff>57150</xdr:rowOff>
    </xdr:from>
    <xdr:to>
      <xdr:col>10</xdr:col>
      <xdr:colOff>695325</xdr:colOff>
      <xdr:row>3</xdr:row>
      <xdr:rowOff>76200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6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897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5314950</xdr:colOff>
      <xdr:row>0</xdr:row>
      <xdr:rowOff>2828925</xdr:rowOff>
    </xdr:to>
    <xdr:pic>
      <xdr:nvPicPr>
        <xdr:cNvPr id="9897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76200"/>
          <a:ext cx="52578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2181225</xdr:colOff>
      <xdr:row>0</xdr:row>
      <xdr:rowOff>57150</xdr:rowOff>
    </xdr:from>
    <xdr:to>
      <xdr:col>12</xdr:col>
      <xdr:colOff>438150</xdr:colOff>
      <xdr:row>3</xdr:row>
      <xdr:rowOff>76200</xdr:rowOff>
    </xdr:to>
    <xdr:pic>
      <xdr:nvPicPr>
        <xdr:cNvPr id="2916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807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2333625</xdr:colOff>
      <xdr:row>0</xdr:row>
      <xdr:rowOff>28575</xdr:rowOff>
    </xdr:from>
    <xdr:to>
      <xdr:col>9</xdr:col>
      <xdr:colOff>419100</xdr:colOff>
      <xdr:row>3</xdr:row>
      <xdr:rowOff>47625</xdr:rowOff>
    </xdr:to>
    <xdr:pic>
      <xdr:nvPicPr>
        <xdr:cNvPr id="2813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225" y="285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1000125</xdr:colOff>
      <xdr:row>0</xdr:row>
      <xdr:rowOff>66675</xdr:rowOff>
    </xdr:from>
    <xdr:to>
      <xdr:col>9</xdr:col>
      <xdr:colOff>1724025</xdr:colOff>
      <xdr:row>1</xdr:row>
      <xdr:rowOff>104775</xdr:rowOff>
    </xdr:to>
    <xdr:pic>
      <xdr:nvPicPr>
        <xdr:cNvPr id="3018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3925" y="666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1504950</xdr:colOff>
      <xdr:row>0</xdr:row>
      <xdr:rowOff>76200</xdr:rowOff>
    </xdr:from>
    <xdr:to>
      <xdr:col>11</xdr:col>
      <xdr:colOff>2228850</xdr:colOff>
      <xdr:row>1</xdr:row>
      <xdr:rowOff>228600</xdr:rowOff>
    </xdr:to>
    <xdr:pic>
      <xdr:nvPicPr>
        <xdr:cNvPr id="3099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3</xdr:row>
      <xdr:rowOff>104775</xdr:rowOff>
    </xdr:to>
    <xdr:pic>
      <xdr:nvPicPr>
        <xdr:cNvPr id="1283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76200</xdr:rowOff>
    </xdr:to>
    <xdr:pic>
      <xdr:nvPicPr>
        <xdr:cNvPr id="1283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57150</xdr:rowOff>
    </xdr:to>
    <xdr:pic>
      <xdr:nvPicPr>
        <xdr:cNvPr id="12839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28575</xdr:rowOff>
    </xdr:to>
    <xdr:pic>
      <xdr:nvPicPr>
        <xdr:cNvPr id="1283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2105025</xdr:colOff>
      <xdr:row>1</xdr:row>
      <xdr:rowOff>9525</xdr:rowOff>
    </xdr:from>
    <xdr:to>
      <xdr:col>12</xdr:col>
      <xdr:colOff>447675</xdr:colOff>
      <xdr:row>4</xdr:row>
      <xdr:rowOff>19050</xdr:rowOff>
    </xdr:to>
    <xdr:pic>
      <xdr:nvPicPr>
        <xdr:cNvPr id="12839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1575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228600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228600</xdr:rowOff>
    </xdr:to>
    <xdr:pic>
      <xdr:nvPicPr>
        <xdr:cNvPr id="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2038350</xdr:colOff>
      <xdr:row>0</xdr:row>
      <xdr:rowOff>0</xdr:rowOff>
    </xdr:from>
    <xdr:to>
      <xdr:col>13</xdr:col>
      <xdr:colOff>0</xdr:colOff>
      <xdr:row>2</xdr:row>
      <xdr:rowOff>152400</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1533525</xdr:colOff>
      <xdr:row>0</xdr:row>
      <xdr:rowOff>47625</xdr:rowOff>
    </xdr:from>
    <xdr:to>
      <xdr:col>13</xdr:col>
      <xdr:colOff>2257425</xdr:colOff>
      <xdr:row>3</xdr:row>
      <xdr:rowOff>57150</xdr:rowOff>
    </xdr:to>
    <xdr:pic>
      <xdr:nvPicPr>
        <xdr:cNvPr id="11"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491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3</xdr:row>
      <xdr:rowOff>19050</xdr:rowOff>
    </xdr:to>
    <xdr:pic>
      <xdr:nvPicPr>
        <xdr:cNvPr id="13448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228600</xdr:rowOff>
    </xdr:to>
    <xdr:pic>
      <xdr:nvPicPr>
        <xdr:cNvPr id="13449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200025</xdr:rowOff>
    </xdr:to>
    <xdr:pic>
      <xdr:nvPicPr>
        <xdr:cNvPr id="13449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67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3</xdr:row>
      <xdr:rowOff>19050</xdr:rowOff>
    </xdr:to>
    <xdr:pic>
      <xdr:nvPicPr>
        <xdr:cNvPr id="13449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228600</xdr:rowOff>
    </xdr:to>
    <xdr:pic>
      <xdr:nvPicPr>
        <xdr:cNvPr id="1344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200025</xdr:rowOff>
    </xdr:to>
    <xdr:pic>
      <xdr:nvPicPr>
        <xdr:cNvPr id="1344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8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2162175</xdr:colOff>
      <xdr:row>0</xdr:row>
      <xdr:rowOff>76200</xdr:rowOff>
    </xdr:from>
    <xdr:to>
      <xdr:col>12</xdr:col>
      <xdr:colOff>419100</xdr:colOff>
      <xdr:row>3</xdr:row>
      <xdr:rowOff>133350</xdr:rowOff>
    </xdr:to>
    <xdr:pic>
      <xdr:nvPicPr>
        <xdr:cNvPr id="13449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82625"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1</xdr:row>
      <xdr:rowOff>66675</xdr:rowOff>
    </xdr:to>
    <xdr:pic>
      <xdr:nvPicPr>
        <xdr:cNvPr id="1355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3551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0</xdr:row>
      <xdr:rowOff>609600</xdr:rowOff>
    </xdr:to>
    <xdr:pic>
      <xdr:nvPicPr>
        <xdr:cNvPr id="13551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13551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35517"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12</xdr:col>
      <xdr:colOff>0</xdr:colOff>
      <xdr:row>0</xdr:row>
      <xdr:rowOff>609600</xdr:rowOff>
    </xdr:to>
    <xdr:pic>
      <xdr:nvPicPr>
        <xdr:cNvPr id="13551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67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657225</xdr:colOff>
      <xdr:row>0</xdr:row>
      <xdr:rowOff>66675</xdr:rowOff>
    </xdr:from>
    <xdr:to>
      <xdr:col>10</xdr:col>
      <xdr:colOff>1381125</xdr:colOff>
      <xdr:row>1</xdr:row>
      <xdr:rowOff>171450</xdr:rowOff>
    </xdr:to>
    <xdr:pic>
      <xdr:nvPicPr>
        <xdr:cNvPr id="13551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3675" y="666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3562350</xdr:colOff>
      <xdr:row>0</xdr:row>
      <xdr:rowOff>0</xdr:rowOff>
    </xdr:from>
    <xdr:to>
      <xdr:col>4</xdr:col>
      <xdr:colOff>352425</xdr:colOff>
      <xdr:row>2</xdr:row>
      <xdr:rowOff>228600</xdr:rowOff>
    </xdr:to>
    <xdr:pic>
      <xdr:nvPicPr>
        <xdr:cNvPr id="464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2495550</xdr:colOff>
      <xdr:row>0</xdr:row>
      <xdr:rowOff>76200</xdr:rowOff>
    </xdr:from>
    <xdr:to>
      <xdr:col>10</xdr:col>
      <xdr:colOff>552450</xdr:colOff>
      <xdr:row>3</xdr:row>
      <xdr:rowOff>95250</xdr:rowOff>
    </xdr:to>
    <xdr:pic>
      <xdr:nvPicPr>
        <xdr:cNvPr id="146448"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200"/>
          <a:ext cx="695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418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47625</xdr:rowOff>
    </xdr:from>
    <xdr:to>
      <xdr:col>0</xdr:col>
      <xdr:colOff>5305425</xdr:colOff>
      <xdr:row>0</xdr:row>
      <xdr:rowOff>2867025</xdr:rowOff>
    </xdr:to>
    <xdr:pic>
      <xdr:nvPicPr>
        <xdr:cNvPr id="9418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47625"/>
          <a:ext cx="5219700"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2200275</xdr:colOff>
      <xdr:row>0</xdr:row>
      <xdr:rowOff>57150</xdr:rowOff>
    </xdr:from>
    <xdr:to>
      <xdr:col>12</xdr:col>
      <xdr:colOff>457200</xdr:colOff>
      <xdr:row>3</xdr:row>
      <xdr:rowOff>76200</xdr:rowOff>
    </xdr:to>
    <xdr:pic>
      <xdr:nvPicPr>
        <xdr:cNvPr id="1690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465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2352675</xdr:colOff>
      <xdr:row>0</xdr:row>
      <xdr:rowOff>57150</xdr:rowOff>
    </xdr:from>
    <xdr:to>
      <xdr:col>9</xdr:col>
      <xdr:colOff>438150</xdr:colOff>
      <xdr:row>3</xdr:row>
      <xdr:rowOff>76200</xdr:rowOff>
    </xdr:to>
    <xdr:pic>
      <xdr:nvPicPr>
        <xdr:cNvPr id="1792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80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981075</xdr:colOff>
      <xdr:row>0</xdr:row>
      <xdr:rowOff>76200</xdr:rowOff>
    </xdr:from>
    <xdr:to>
      <xdr:col>9</xdr:col>
      <xdr:colOff>1704975</xdr:colOff>
      <xdr:row>1</xdr:row>
      <xdr:rowOff>114300</xdr:rowOff>
    </xdr:to>
    <xdr:pic>
      <xdr:nvPicPr>
        <xdr:cNvPr id="1895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1</xdr:row>
      <xdr:rowOff>66675</xdr:rowOff>
    </xdr:to>
    <xdr:pic>
      <xdr:nvPicPr>
        <xdr:cNvPr id="1020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10209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1524000</xdr:colOff>
      <xdr:row>0</xdr:row>
      <xdr:rowOff>57150</xdr:rowOff>
    </xdr:from>
    <xdr:to>
      <xdr:col>11</xdr:col>
      <xdr:colOff>2247900</xdr:colOff>
      <xdr:row>1</xdr:row>
      <xdr:rowOff>209550</xdr:rowOff>
    </xdr:to>
    <xdr:pic>
      <xdr:nvPicPr>
        <xdr:cNvPr id="102099"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70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171450</xdr:rowOff>
    </xdr:to>
    <xdr:pic>
      <xdr:nvPicPr>
        <xdr:cNvPr id="13642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142875</xdr:rowOff>
    </xdr:to>
    <xdr:pic>
      <xdr:nvPicPr>
        <xdr:cNvPr id="13642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642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123825</xdr:rowOff>
    </xdr:to>
    <xdr:pic>
      <xdr:nvPicPr>
        <xdr:cNvPr id="13642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2114550</xdr:colOff>
      <xdr:row>0</xdr:row>
      <xdr:rowOff>47625</xdr:rowOff>
    </xdr:from>
    <xdr:to>
      <xdr:col>12</xdr:col>
      <xdr:colOff>457200</xdr:colOff>
      <xdr:row>3</xdr:row>
      <xdr:rowOff>66675</xdr:rowOff>
    </xdr:to>
    <xdr:pic>
      <xdr:nvPicPr>
        <xdr:cNvPr id="136429"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0450"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1371600</xdr:colOff>
      <xdr:row>1</xdr:row>
      <xdr:rowOff>0</xdr:rowOff>
    </xdr:from>
    <xdr:to>
      <xdr:col>10</xdr:col>
      <xdr:colOff>0</xdr:colOff>
      <xdr:row>6</xdr:row>
      <xdr:rowOff>390525</xdr:rowOff>
    </xdr:to>
    <xdr:pic>
      <xdr:nvPicPr>
        <xdr:cNvPr id="11763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0</xdr:colOff>
      <xdr:row>6</xdr:row>
      <xdr:rowOff>342900</xdr:rowOff>
    </xdr:to>
    <xdr:pic>
      <xdr:nvPicPr>
        <xdr:cNvPr id="11763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0</xdr:colOff>
      <xdr:row>6</xdr:row>
      <xdr:rowOff>390525</xdr:rowOff>
    </xdr:to>
    <xdr:pic>
      <xdr:nvPicPr>
        <xdr:cNvPr id="11763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0</xdr:colOff>
      <xdr:row>6</xdr:row>
      <xdr:rowOff>342900</xdr:rowOff>
    </xdr:to>
    <xdr:pic>
      <xdr:nvPicPr>
        <xdr:cNvPr id="11763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1495425</xdr:colOff>
      <xdr:row>0</xdr:row>
      <xdr:rowOff>66675</xdr:rowOff>
    </xdr:from>
    <xdr:to>
      <xdr:col>13</xdr:col>
      <xdr:colOff>2219325</xdr:colOff>
      <xdr:row>3</xdr:row>
      <xdr:rowOff>85725</xdr:rowOff>
    </xdr:to>
    <xdr:pic>
      <xdr:nvPicPr>
        <xdr:cNvPr id="117634"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44350" y="666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238125</xdr:rowOff>
    </xdr:to>
    <xdr:pic>
      <xdr:nvPicPr>
        <xdr:cNvPr id="1475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190500</xdr:rowOff>
    </xdr:to>
    <xdr:pic>
      <xdr:nvPicPr>
        <xdr:cNvPr id="14757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161925</xdr:rowOff>
    </xdr:to>
    <xdr:pic>
      <xdr:nvPicPr>
        <xdr:cNvPr id="14757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113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238125</xdr:rowOff>
    </xdr:to>
    <xdr:pic>
      <xdr:nvPicPr>
        <xdr:cNvPr id="14758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190500</xdr:rowOff>
    </xdr:to>
    <xdr:pic>
      <xdr:nvPicPr>
        <xdr:cNvPr id="14758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161925</xdr:rowOff>
    </xdr:to>
    <xdr:pic>
      <xdr:nvPicPr>
        <xdr:cNvPr id="14758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34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2181225</xdr:colOff>
      <xdr:row>0</xdr:row>
      <xdr:rowOff>123825</xdr:rowOff>
    </xdr:from>
    <xdr:to>
      <xdr:col>12</xdr:col>
      <xdr:colOff>438150</xdr:colOff>
      <xdr:row>3</xdr:row>
      <xdr:rowOff>142875</xdr:rowOff>
    </xdr:to>
    <xdr:pic>
      <xdr:nvPicPr>
        <xdr:cNvPr id="147583"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06300" y="1238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1</xdr:row>
      <xdr:rowOff>66675</xdr:rowOff>
    </xdr:to>
    <xdr:pic>
      <xdr:nvPicPr>
        <xdr:cNvPr id="14860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1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4860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1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0</xdr:row>
      <xdr:rowOff>609600</xdr:rowOff>
    </xdr:to>
    <xdr:pic>
      <xdr:nvPicPr>
        <xdr:cNvPr id="14860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73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66675</xdr:rowOff>
    </xdr:to>
    <xdr:pic>
      <xdr:nvPicPr>
        <xdr:cNvPr id="14860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10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1</xdr:row>
      <xdr:rowOff>19050</xdr:rowOff>
    </xdr:to>
    <xdr:pic>
      <xdr:nvPicPr>
        <xdr:cNvPr id="148605"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10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12</xdr:col>
      <xdr:colOff>0</xdr:colOff>
      <xdr:row>0</xdr:row>
      <xdr:rowOff>609600</xdr:rowOff>
    </xdr:to>
    <xdr:pic>
      <xdr:nvPicPr>
        <xdr:cNvPr id="14860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013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657225</xdr:colOff>
      <xdr:row>0</xdr:row>
      <xdr:rowOff>76200</xdr:rowOff>
    </xdr:from>
    <xdr:to>
      <xdr:col>10</xdr:col>
      <xdr:colOff>1381125</xdr:colOff>
      <xdr:row>1</xdr:row>
      <xdr:rowOff>180975</xdr:rowOff>
    </xdr:to>
    <xdr:pic>
      <xdr:nvPicPr>
        <xdr:cNvPr id="148607"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5830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3831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400050</xdr:colOff>
      <xdr:row>0</xdr:row>
      <xdr:rowOff>76200</xdr:rowOff>
    </xdr:from>
    <xdr:to>
      <xdr:col>4</xdr:col>
      <xdr:colOff>1123950</xdr:colOff>
      <xdr:row>1</xdr:row>
      <xdr:rowOff>9525</xdr:rowOff>
    </xdr:to>
    <xdr:pic>
      <xdr:nvPicPr>
        <xdr:cNvPr id="13831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9155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9</xdr:col>
      <xdr:colOff>2495550</xdr:colOff>
      <xdr:row>0</xdr:row>
      <xdr:rowOff>76200</xdr:rowOff>
    </xdr:from>
    <xdr:to>
      <xdr:col>10</xdr:col>
      <xdr:colOff>542925</xdr:colOff>
      <xdr:row>3</xdr:row>
      <xdr:rowOff>95250</xdr:rowOff>
    </xdr:to>
    <xdr:pic>
      <xdr:nvPicPr>
        <xdr:cNvPr id="145417"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20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2409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47625</xdr:rowOff>
    </xdr:from>
    <xdr:to>
      <xdr:col>0</xdr:col>
      <xdr:colOff>5372100</xdr:colOff>
      <xdr:row>0</xdr:row>
      <xdr:rowOff>2847975</xdr:rowOff>
    </xdr:to>
    <xdr:pic>
      <xdr:nvPicPr>
        <xdr:cNvPr id="12410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5305425"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3933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69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0</xdr:row>
      <xdr:rowOff>85725</xdr:rowOff>
    </xdr:from>
    <xdr:to>
      <xdr:col>4</xdr:col>
      <xdr:colOff>1019175</xdr:colOff>
      <xdr:row>1</xdr:row>
      <xdr:rowOff>180975</xdr:rowOff>
    </xdr:to>
    <xdr:pic>
      <xdr:nvPicPr>
        <xdr:cNvPr id="13933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0" y="857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4036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63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47625</xdr:rowOff>
    </xdr:from>
    <xdr:to>
      <xdr:col>4</xdr:col>
      <xdr:colOff>1152525</xdr:colOff>
      <xdr:row>0</xdr:row>
      <xdr:rowOff>771525</xdr:rowOff>
    </xdr:to>
    <xdr:pic>
      <xdr:nvPicPr>
        <xdr:cNvPr id="14036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534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8</xdr:col>
      <xdr:colOff>0</xdr:colOff>
      <xdr:row>0</xdr:row>
      <xdr:rowOff>190500</xdr:rowOff>
    </xdr:to>
    <xdr:pic>
      <xdr:nvPicPr>
        <xdr:cNvPr id="14036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06300" y="9525"/>
          <a:ext cx="2886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0</xdr:row>
      <xdr:rowOff>0</xdr:rowOff>
    </xdr:from>
    <xdr:to>
      <xdr:col>7</xdr:col>
      <xdr:colOff>9525</xdr:colOff>
      <xdr:row>0</xdr:row>
      <xdr:rowOff>619125</xdr:rowOff>
    </xdr:to>
    <xdr:pic>
      <xdr:nvPicPr>
        <xdr:cNvPr id="10594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950" y="0"/>
          <a:ext cx="9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66675</xdr:rowOff>
    </xdr:from>
    <xdr:to>
      <xdr:col>0</xdr:col>
      <xdr:colOff>5362575</xdr:colOff>
      <xdr:row>0</xdr:row>
      <xdr:rowOff>2847975</xdr:rowOff>
    </xdr:to>
    <xdr:pic>
      <xdr:nvPicPr>
        <xdr:cNvPr id="10595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6675"/>
          <a:ext cx="529590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0</xdr:row>
      <xdr:rowOff>9525</xdr:rowOff>
    </xdr:from>
    <xdr:to>
      <xdr:col>10</xdr:col>
      <xdr:colOff>9525</xdr:colOff>
      <xdr:row>0</xdr:row>
      <xdr:rowOff>180975</xdr:rowOff>
    </xdr:to>
    <xdr:pic>
      <xdr:nvPicPr>
        <xdr:cNvPr id="14341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2457450</xdr:colOff>
      <xdr:row>0</xdr:row>
      <xdr:rowOff>38100</xdr:rowOff>
    </xdr:from>
    <xdr:to>
      <xdr:col>9</xdr:col>
      <xdr:colOff>542925</xdr:colOff>
      <xdr:row>3</xdr:row>
      <xdr:rowOff>114300</xdr:rowOff>
    </xdr:to>
    <xdr:pic>
      <xdr:nvPicPr>
        <xdr:cNvPr id="14342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7252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1276350</xdr:colOff>
      <xdr:row>0</xdr:row>
      <xdr:rowOff>9525</xdr:rowOff>
    </xdr:from>
    <xdr:to>
      <xdr:col>17</xdr:col>
      <xdr:colOff>9525</xdr:colOff>
      <xdr:row>0</xdr:row>
      <xdr:rowOff>180975</xdr:rowOff>
    </xdr:to>
    <xdr:pic>
      <xdr:nvPicPr>
        <xdr:cNvPr id="1444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85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2019300</xdr:colOff>
      <xdr:row>0</xdr:row>
      <xdr:rowOff>47625</xdr:rowOff>
    </xdr:from>
    <xdr:to>
      <xdr:col>15</xdr:col>
      <xdr:colOff>523875</xdr:colOff>
      <xdr:row>3</xdr:row>
      <xdr:rowOff>133350</xdr:rowOff>
    </xdr:to>
    <xdr:pic>
      <xdr:nvPicPr>
        <xdr:cNvPr id="14444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25025" y="47625"/>
          <a:ext cx="714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77"/>
  <sheetViews>
    <sheetView tabSelected="1" view="pageBreakPreview" zoomScale="80" zoomScaleNormal="100" zoomScaleSheetLayoutView="80" workbookViewId="0">
      <selection activeCell="A3" sqref="A3"/>
    </sheetView>
  </sheetViews>
  <sheetFormatPr defaultRowHeight="15"/>
  <cols>
    <col min="1" max="4" width="30.77734375" style="16" customWidth="1"/>
    <col min="5" max="16384" width="8.88671875" style="16"/>
  </cols>
  <sheetData>
    <row r="1" spans="1:4" s="279" customFormat="1" ht="111.75" customHeight="1">
      <c r="A1" s="489" t="s">
        <v>517</v>
      </c>
      <c r="B1" s="489"/>
      <c r="C1" s="490" t="s">
        <v>518</v>
      </c>
      <c r="D1" s="490"/>
    </row>
    <row r="2" spans="1:4" ht="122.25" customHeight="1"/>
    <row r="3" spans="1:4" ht="189" customHeight="1">
      <c r="B3" s="491" t="s">
        <v>408</v>
      </c>
      <c r="C3" s="491"/>
    </row>
    <row r="4" spans="1:4" ht="67.5" customHeight="1"/>
    <row r="5" spans="1:4" ht="43.5" customHeight="1">
      <c r="A5" s="492" t="s">
        <v>409</v>
      </c>
      <c r="B5" s="492"/>
      <c r="C5" s="492"/>
      <c r="D5" s="492"/>
    </row>
    <row r="9" spans="1:4" ht="29.25" customHeight="1">
      <c r="A9" s="210"/>
    </row>
    <row r="11" spans="1:4" ht="18">
      <c r="A11" s="205"/>
    </row>
    <row r="12" spans="1:4" ht="18">
      <c r="A12" s="238"/>
    </row>
    <row r="14" spans="1:4" ht="18">
      <c r="A14" s="210"/>
    </row>
    <row r="16" spans="1:4" ht="18">
      <c r="A16" s="225"/>
    </row>
    <row r="17" spans="1:1">
      <c r="A17" s="234"/>
    </row>
    <row r="18" spans="1:1" ht="18">
      <c r="A18" s="210"/>
    </row>
    <row r="19" spans="1:1">
      <c r="A19" s="234"/>
    </row>
    <row r="20" spans="1:1" ht="18">
      <c r="A20" s="210"/>
    </row>
    <row r="21" spans="1:1" ht="18">
      <c r="A21" s="230"/>
    </row>
    <row r="22" spans="1:1" ht="18">
      <c r="A22" s="210"/>
    </row>
    <row r="23" spans="1:1">
      <c r="A23" s="234"/>
    </row>
    <row r="24" spans="1:1" ht="18">
      <c r="A24" s="210"/>
    </row>
    <row r="25" spans="1:1" ht="18">
      <c r="A25" s="230"/>
    </row>
    <row r="26" spans="1:1" ht="18">
      <c r="A26" s="210"/>
    </row>
    <row r="27" spans="1:1" ht="18">
      <c r="A27" s="210"/>
    </row>
    <row r="28" spans="1:1">
      <c r="A28" s="234"/>
    </row>
    <row r="29" spans="1:1" ht="18">
      <c r="A29" s="210"/>
    </row>
    <row r="30" spans="1:1" ht="18">
      <c r="A30" s="210"/>
    </row>
    <row r="32" spans="1:1" ht="18">
      <c r="A32" s="210"/>
    </row>
    <row r="34" spans="1:1" ht="18">
      <c r="A34" s="210"/>
    </row>
    <row r="35" spans="1:1">
      <c r="A35" s="234">
        <v>36</v>
      </c>
    </row>
    <row r="36" spans="1:1" ht="18">
      <c r="A36" s="210"/>
    </row>
    <row r="37" spans="1:1" ht="18">
      <c r="A37" s="210"/>
    </row>
    <row r="38" spans="1:1" ht="18">
      <c r="A38" s="210"/>
    </row>
    <row r="39" spans="1:1" ht="18">
      <c r="A39" s="210"/>
    </row>
    <row r="41" spans="1:1" ht="18">
      <c r="A41" s="210"/>
    </row>
    <row r="42" spans="1:1" ht="18">
      <c r="A42" s="210"/>
    </row>
    <row r="44" spans="1:1" ht="18">
      <c r="A44" s="210"/>
    </row>
    <row r="45" spans="1:1" ht="18">
      <c r="A45" s="210"/>
    </row>
    <row r="47" spans="1:1" ht="18">
      <c r="A47" s="210"/>
    </row>
    <row r="48" spans="1:1" ht="18">
      <c r="A48" s="210"/>
    </row>
    <row r="49" spans="1:1" ht="18">
      <c r="A49" s="210"/>
    </row>
    <row r="51" spans="1:1" ht="18">
      <c r="A51" s="210"/>
    </row>
    <row r="53" spans="1:1" ht="18">
      <c r="A53" s="210"/>
    </row>
    <row r="54" spans="1:1" ht="18">
      <c r="A54" s="210"/>
    </row>
    <row r="55" spans="1:1" ht="18">
      <c r="A55" s="210"/>
    </row>
    <row r="57" spans="1:1" ht="18">
      <c r="A57" s="210"/>
    </row>
    <row r="58" spans="1:1" ht="18">
      <c r="A58" s="210"/>
    </row>
    <row r="59" spans="1:1" ht="18">
      <c r="A59" s="210"/>
    </row>
    <row r="60" spans="1:1" ht="18">
      <c r="A60" s="210"/>
    </row>
    <row r="61" spans="1:1" ht="18">
      <c r="A61" s="210"/>
    </row>
    <row r="63" spans="1:1" ht="18">
      <c r="A63" s="210"/>
    </row>
    <row r="65" spans="1:1" ht="18">
      <c r="A65" s="210"/>
    </row>
    <row r="67" spans="1:1" ht="18">
      <c r="A67" s="210"/>
    </row>
    <row r="69" spans="1:1" ht="18">
      <c r="A69" s="210"/>
    </row>
    <row r="70" spans="1:1" ht="18">
      <c r="A70" s="210"/>
    </row>
    <row r="72" spans="1:1" ht="18">
      <c r="A72" s="210"/>
    </row>
    <row r="75" spans="1:1" ht="18">
      <c r="A75" s="210"/>
    </row>
    <row r="77" spans="1:1" ht="24" customHeight="1"/>
  </sheetData>
  <mergeCells count="4">
    <mergeCell ref="A1:B1"/>
    <mergeCell ref="C1:D1"/>
    <mergeCell ref="B3:C3"/>
    <mergeCell ref="A5:D5"/>
  </mergeCells>
  <printOptions horizontalCentered="1" verticalCentered="1"/>
  <pageMargins left="0" right="0" top="0" bottom="0" header="0.31496062992125984" footer="0.31496062992125984"/>
  <pageSetup paperSize="9" scale="95" orientation="landscape" r:id="rId1"/>
  <rowBreaks count="1" manualBreakCount="1">
    <brk id="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68"/>
  <sheetViews>
    <sheetView view="pageBreakPreview" topLeftCell="A31" zoomScaleNormal="100" zoomScaleSheetLayoutView="100" workbookViewId="0">
      <selection activeCell="B35" sqref="B35"/>
    </sheetView>
  </sheetViews>
  <sheetFormatPr defaultRowHeight="14.25"/>
  <cols>
    <col min="1" max="1" width="6.77734375" style="253" customWidth="1"/>
    <col min="2" max="2" width="25.77734375" style="18" customWidth="1"/>
    <col min="3" max="3" width="7.88671875" style="18" bestFit="1" customWidth="1"/>
    <col min="4" max="4" width="6.109375" style="18" bestFit="1" customWidth="1"/>
    <col min="5" max="5" width="7" style="18" bestFit="1" customWidth="1"/>
    <col min="6" max="6" width="6.109375" style="18" bestFit="1" customWidth="1"/>
    <col min="7" max="7" width="7.88671875" style="18" bestFit="1" customWidth="1"/>
    <col min="8" max="8" width="6.109375" style="18" bestFit="1" customWidth="1"/>
    <col min="9" max="9" width="5.21875" style="18" bestFit="1" customWidth="1"/>
    <col min="10" max="10" width="6.109375" style="18" bestFit="1" customWidth="1"/>
    <col min="11" max="11" width="5.44140625" style="18" bestFit="1" customWidth="1"/>
    <col min="12" max="12" width="4.109375" style="18" bestFit="1" customWidth="1"/>
    <col min="13" max="14" width="6.21875" style="18" customWidth="1"/>
    <col min="15" max="15" width="25.77734375" style="18" customWidth="1"/>
    <col min="16" max="16" width="6.77734375" style="18" customWidth="1"/>
    <col min="17" max="16384" width="8.88671875" style="18"/>
  </cols>
  <sheetData>
    <row r="1" spans="1:17" s="17" customFormat="1" ht="15">
      <c r="A1" s="560"/>
      <c r="B1" s="560"/>
      <c r="C1" s="560"/>
      <c r="D1" s="560"/>
      <c r="E1" s="560"/>
      <c r="F1" s="560"/>
      <c r="G1" s="560"/>
      <c r="H1" s="560"/>
      <c r="I1" s="560"/>
      <c r="J1" s="560"/>
      <c r="K1" s="493"/>
      <c r="L1" s="493"/>
      <c r="M1" s="493"/>
      <c r="N1" s="493"/>
      <c r="O1" s="493"/>
      <c r="P1" s="493"/>
      <c r="Q1" s="15"/>
    </row>
    <row r="2" spans="1:17" ht="18">
      <c r="B2" s="561" t="s">
        <v>497</v>
      </c>
      <c r="C2" s="561"/>
      <c r="D2" s="561"/>
      <c r="E2" s="561"/>
      <c r="F2" s="561"/>
      <c r="G2" s="561"/>
      <c r="H2" s="561"/>
      <c r="I2" s="561"/>
      <c r="J2" s="561"/>
      <c r="K2" s="561"/>
      <c r="L2" s="561"/>
      <c r="M2" s="561"/>
      <c r="N2" s="561"/>
      <c r="O2" s="561"/>
    </row>
    <row r="3" spans="1:17" ht="18">
      <c r="B3" s="561" t="s">
        <v>91</v>
      </c>
      <c r="C3" s="561"/>
      <c r="D3" s="561"/>
      <c r="E3" s="561"/>
      <c r="F3" s="561"/>
      <c r="G3" s="561"/>
      <c r="H3" s="561"/>
      <c r="I3" s="561"/>
      <c r="J3" s="561"/>
      <c r="K3" s="561"/>
      <c r="L3" s="561"/>
      <c r="M3" s="561"/>
      <c r="N3" s="561"/>
      <c r="O3" s="561"/>
    </row>
    <row r="4" spans="1:17" ht="15.75">
      <c r="B4" s="562" t="s">
        <v>303</v>
      </c>
      <c r="C4" s="562"/>
      <c r="D4" s="562"/>
      <c r="E4" s="562"/>
      <c r="F4" s="562"/>
      <c r="G4" s="562"/>
      <c r="H4" s="562"/>
      <c r="I4" s="562"/>
      <c r="J4" s="562"/>
      <c r="K4" s="562"/>
      <c r="L4" s="562"/>
      <c r="M4" s="562"/>
      <c r="N4" s="562"/>
      <c r="O4" s="562"/>
    </row>
    <row r="5" spans="1:17" ht="15.75">
      <c r="B5" s="562" t="s">
        <v>92</v>
      </c>
      <c r="C5" s="562"/>
      <c r="D5" s="562"/>
      <c r="E5" s="562"/>
      <c r="F5" s="562"/>
      <c r="G5" s="562"/>
      <c r="H5" s="562"/>
      <c r="I5" s="562"/>
      <c r="J5" s="562"/>
      <c r="K5" s="562"/>
      <c r="L5" s="562"/>
      <c r="M5" s="562"/>
      <c r="N5" s="562"/>
      <c r="O5" s="562"/>
    </row>
    <row r="6" spans="1:17" ht="15.75">
      <c r="A6" s="607" t="s">
        <v>299</v>
      </c>
      <c r="B6" s="607"/>
      <c r="C6" s="563">
        <v>2012</v>
      </c>
      <c r="D6" s="563"/>
      <c r="E6" s="563"/>
      <c r="F6" s="563"/>
      <c r="G6" s="563"/>
      <c r="H6" s="563"/>
      <c r="I6" s="563"/>
      <c r="J6" s="563"/>
      <c r="K6" s="563"/>
      <c r="L6" s="563"/>
      <c r="M6" s="563"/>
      <c r="N6" s="563"/>
      <c r="O6" s="606" t="s">
        <v>298</v>
      </c>
      <c r="P6" s="606"/>
    </row>
    <row r="7" spans="1:17">
      <c r="A7" s="569" t="s">
        <v>503</v>
      </c>
      <c r="B7" s="573" t="s">
        <v>3</v>
      </c>
      <c r="C7" s="576" t="s">
        <v>376</v>
      </c>
      <c r="D7" s="576"/>
      <c r="E7" s="576"/>
      <c r="F7" s="576"/>
      <c r="G7" s="547" t="s">
        <v>291</v>
      </c>
      <c r="H7" s="547"/>
      <c r="I7" s="547"/>
      <c r="J7" s="547"/>
      <c r="K7" s="547" t="s">
        <v>290</v>
      </c>
      <c r="L7" s="547"/>
      <c r="M7" s="547"/>
      <c r="N7" s="547"/>
      <c r="O7" s="566" t="s">
        <v>289</v>
      </c>
      <c r="P7" s="566"/>
    </row>
    <row r="8" spans="1:17">
      <c r="A8" s="570"/>
      <c r="B8" s="574"/>
      <c r="C8" s="577"/>
      <c r="D8" s="577"/>
      <c r="E8" s="577"/>
      <c r="F8" s="577"/>
      <c r="G8" s="572" t="s">
        <v>288</v>
      </c>
      <c r="H8" s="572"/>
      <c r="I8" s="572"/>
      <c r="J8" s="572"/>
      <c r="K8" s="572" t="s">
        <v>287</v>
      </c>
      <c r="L8" s="572"/>
      <c r="M8" s="572"/>
      <c r="N8" s="572"/>
      <c r="O8" s="567"/>
      <c r="P8" s="567"/>
    </row>
    <row r="9" spans="1:17">
      <c r="A9" s="570"/>
      <c r="B9" s="574"/>
      <c r="C9" s="180" t="s">
        <v>0</v>
      </c>
      <c r="D9" s="180" t="s">
        <v>105</v>
      </c>
      <c r="E9" s="180" t="s">
        <v>103</v>
      </c>
      <c r="F9" s="180" t="s">
        <v>101</v>
      </c>
      <c r="G9" s="180" t="s">
        <v>0</v>
      </c>
      <c r="H9" s="180" t="s">
        <v>105</v>
      </c>
      <c r="I9" s="180" t="s">
        <v>103</v>
      </c>
      <c r="J9" s="180" t="s">
        <v>101</v>
      </c>
      <c r="K9" s="180" t="s">
        <v>0</v>
      </c>
      <c r="L9" s="180" t="s">
        <v>105</v>
      </c>
      <c r="M9" s="180" t="s">
        <v>103</v>
      </c>
      <c r="N9" s="180" t="s">
        <v>101</v>
      </c>
      <c r="O9" s="567"/>
      <c r="P9" s="567"/>
    </row>
    <row r="10" spans="1:17">
      <c r="A10" s="571"/>
      <c r="B10" s="618"/>
      <c r="C10" s="394" t="s">
        <v>4</v>
      </c>
      <c r="D10" s="394" t="s">
        <v>104</v>
      </c>
      <c r="E10" s="394" t="s">
        <v>102</v>
      </c>
      <c r="F10" s="394" t="s">
        <v>98</v>
      </c>
      <c r="G10" s="394" t="s">
        <v>4</v>
      </c>
      <c r="H10" s="394" t="s">
        <v>104</v>
      </c>
      <c r="I10" s="394" t="s">
        <v>102</v>
      </c>
      <c r="J10" s="394" t="s">
        <v>98</v>
      </c>
      <c r="K10" s="394" t="s">
        <v>4</v>
      </c>
      <c r="L10" s="394" t="s">
        <v>104</v>
      </c>
      <c r="M10" s="394" t="s">
        <v>102</v>
      </c>
      <c r="N10" s="394" t="s">
        <v>98</v>
      </c>
      <c r="O10" s="619"/>
      <c r="P10" s="568"/>
    </row>
    <row r="11" spans="1:17" s="122" customFormat="1" ht="29.25" customHeight="1" thickBot="1">
      <c r="A11" s="398" t="s">
        <v>87</v>
      </c>
      <c r="B11" s="400" t="s">
        <v>300</v>
      </c>
      <c r="C11" s="360">
        <v>39090</v>
      </c>
      <c r="D11" s="360">
        <v>7545</v>
      </c>
      <c r="E11" s="360">
        <v>11485</v>
      </c>
      <c r="F11" s="360">
        <v>20060</v>
      </c>
      <c r="G11" s="360">
        <v>39017</v>
      </c>
      <c r="H11" s="363">
        <v>7545</v>
      </c>
      <c r="I11" s="363">
        <v>11485</v>
      </c>
      <c r="J11" s="363">
        <v>19987</v>
      </c>
      <c r="K11" s="360">
        <v>73</v>
      </c>
      <c r="L11" s="363">
        <v>0</v>
      </c>
      <c r="M11" s="363">
        <v>0</v>
      </c>
      <c r="N11" s="363">
        <v>73</v>
      </c>
      <c r="O11" s="554" t="s">
        <v>446</v>
      </c>
      <c r="P11" s="555"/>
    </row>
    <row r="12" spans="1:17" ht="35.25" thickTop="1" thickBot="1">
      <c r="A12" s="249">
        <v>11</v>
      </c>
      <c r="B12" s="136" t="s">
        <v>471</v>
      </c>
      <c r="C12" s="179">
        <v>38579</v>
      </c>
      <c r="D12" s="179">
        <v>7545</v>
      </c>
      <c r="E12" s="179">
        <v>11485</v>
      </c>
      <c r="F12" s="179">
        <v>19549</v>
      </c>
      <c r="G12" s="179">
        <v>38506</v>
      </c>
      <c r="H12" s="179">
        <v>7545</v>
      </c>
      <c r="I12" s="179">
        <v>11485</v>
      </c>
      <c r="J12" s="179">
        <v>19476</v>
      </c>
      <c r="K12" s="179">
        <v>73</v>
      </c>
      <c r="L12" s="179">
        <v>0</v>
      </c>
      <c r="M12" s="179">
        <v>0</v>
      </c>
      <c r="N12" s="179">
        <v>73</v>
      </c>
      <c r="O12" s="556" t="s">
        <v>470</v>
      </c>
      <c r="P12" s="557"/>
    </row>
    <row r="13" spans="1:17" s="122" customFormat="1" ht="16.5" customHeight="1" thickTop="1" thickBot="1">
      <c r="A13" s="259">
        <v>111</v>
      </c>
      <c r="B13" s="401" t="s">
        <v>447</v>
      </c>
      <c r="C13" s="360">
        <v>19857</v>
      </c>
      <c r="D13" s="360">
        <v>6098</v>
      </c>
      <c r="E13" s="360">
        <v>11485</v>
      </c>
      <c r="F13" s="360">
        <v>2274</v>
      </c>
      <c r="G13" s="360">
        <v>19857</v>
      </c>
      <c r="H13" s="360">
        <v>6098</v>
      </c>
      <c r="I13" s="360">
        <v>11485</v>
      </c>
      <c r="J13" s="360">
        <v>2274</v>
      </c>
      <c r="K13" s="360">
        <v>0</v>
      </c>
      <c r="L13" s="360">
        <v>0</v>
      </c>
      <c r="M13" s="360">
        <v>0</v>
      </c>
      <c r="N13" s="360">
        <v>0</v>
      </c>
      <c r="O13" s="620" t="s">
        <v>448</v>
      </c>
      <c r="P13" s="621"/>
    </row>
    <row r="14" spans="1:17" ht="30" customHeight="1" thickTop="1" thickBot="1">
      <c r="A14" s="250">
        <v>112</v>
      </c>
      <c r="B14" s="195" t="s">
        <v>449</v>
      </c>
      <c r="C14" s="179">
        <v>18722</v>
      </c>
      <c r="D14" s="179">
        <v>1447</v>
      </c>
      <c r="E14" s="179">
        <v>0</v>
      </c>
      <c r="F14" s="179">
        <v>17275</v>
      </c>
      <c r="G14" s="179">
        <v>18649</v>
      </c>
      <c r="H14" s="179">
        <v>1447</v>
      </c>
      <c r="I14" s="179">
        <v>0</v>
      </c>
      <c r="J14" s="179">
        <v>17202</v>
      </c>
      <c r="K14" s="179">
        <v>73</v>
      </c>
      <c r="L14" s="179">
        <v>0</v>
      </c>
      <c r="M14" s="179">
        <v>0</v>
      </c>
      <c r="N14" s="179">
        <v>73</v>
      </c>
      <c r="O14" s="556" t="s">
        <v>450</v>
      </c>
      <c r="P14" s="557"/>
    </row>
    <row r="15" spans="1:17" s="122" customFormat="1" ht="15.75" thickTop="1" thickBot="1">
      <c r="A15" s="364">
        <v>14</v>
      </c>
      <c r="B15" s="396" t="s">
        <v>451</v>
      </c>
      <c r="C15" s="360">
        <v>511</v>
      </c>
      <c r="D15" s="360">
        <v>0</v>
      </c>
      <c r="E15" s="360">
        <v>0</v>
      </c>
      <c r="F15" s="360">
        <v>511</v>
      </c>
      <c r="G15" s="360">
        <v>511</v>
      </c>
      <c r="H15" s="360">
        <v>0</v>
      </c>
      <c r="I15" s="360">
        <v>0</v>
      </c>
      <c r="J15" s="360">
        <v>511</v>
      </c>
      <c r="K15" s="360">
        <v>0</v>
      </c>
      <c r="L15" s="360">
        <v>0</v>
      </c>
      <c r="M15" s="360">
        <v>0</v>
      </c>
      <c r="N15" s="360">
        <v>0</v>
      </c>
      <c r="O15" s="614" t="s">
        <v>452</v>
      </c>
      <c r="P15" s="615"/>
    </row>
    <row r="16" spans="1:17" s="122" customFormat="1" ht="17.25" thickTop="1" thickBot="1">
      <c r="A16" s="397" t="s">
        <v>88</v>
      </c>
      <c r="B16" s="149" t="s">
        <v>301</v>
      </c>
      <c r="C16" s="179">
        <v>79164</v>
      </c>
      <c r="D16" s="179">
        <v>10084</v>
      </c>
      <c r="E16" s="179">
        <v>1062</v>
      </c>
      <c r="F16" s="179">
        <v>68018</v>
      </c>
      <c r="G16" s="179">
        <v>72800</v>
      </c>
      <c r="H16" s="179">
        <v>10084</v>
      </c>
      <c r="I16" s="179">
        <v>1062</v>
      </c>
      <c r="J16" s="179">
        <v>61654</v>
      </c>
      <c r="K16" s="179">
        <v>6364</v>
      </c>
      <c r="L16" s="179">
        <v>0</v>
      </c>
      <c r="M16" s="179">
        <v>0</v>
      </c>
      <c r="N16" s="179">
        <v>6364</v>
      </c>
      <c r="O16" s="543" t="s">
        <v>453</v>
      </c>
      <c r="P16" s="544"/>
    </row>
    <row r="17" spans="1:16" ht="24" thickTop="1" thickBot="1">
      <c r="A17" s="364">
        <v>15</v>
      </c>
      <c r="B17" s="396" t="s">
        <v>472</v>
      </c>
      <c r="C17" s="360">
        <v>6570</v>
      </c>
      <c r="D17" s="360">
        <v>842</v>
      </c>
      <c r="E17" s="360">
        <v>0</v>
      </c>
      <c r="F17" s="360">
        <v>5728</v>
      </c>
      <c r="G17" s="360">
        <v>5989</v>
      </c>
      <c r="H17" s="360">
        <v>842</v>
      </c>
      <c r="I17" s="360">
        <v>0</v>
      </c>
      <c r="J17" s="360">
        <v>5147</v>
      </c>
      <c r="K17" s="360">
        <v>581</v>
      </c>
      <c r="L17" s="360">
        <v>0</v>
      </c>
      <c r="M17" s="360">
        <v>0</v>
      </c>
      <c r="N17" s="360">
        <v>581</v>
      </c>
      <c r="O17" s="614" t="s">
        <v>454</v>
      </c>
      <c r="P17" s="615"/>
    </row>
    <row r="18" spans="1:16" ht="15.75" thickTop="1" thickBot="1">
      <c r="A18" s="249">
        <v>17</v>
      </c>
      <c r="B18" s="136" t="s">
        <v>455</v>
      </c>
      <c r="C18" s="179">
        <v>594</v>
      </c>
      <c r="D18" s="179">
        <v>0</v>
      </c>
      <c r="E18" s="179">
        <v>0</v>
      </c>
      <c r="F18" s="179">
        <v>594</v>
      </c>
      <c r="G18" s="179">
        <v>522</v>
      </c>
      <c r="H18" s="179">
        <v>0</v>
      </c>
      <c r="I18" s="179">
        <v>0</v>
      </c>
      <c r="J18" s="179">
        <v>522</v>
      </c>
      <c r="K18" s="179">
        <v>72</v>
      </c>
      <c r="L18" s="179">
        <v>0</v>
      </c>
      <c r="M18" s="179">
        <v>0</v>
      </c>
      <c r="N18" s="179">
        <v>72</v>
      </c>
      <c r="O18" s="548" t="s">
        <v>456</v>
      </c>
      <c r="P18" s="549"/>
    </row>
    <row r="19" spans="1:16" ht="24" thickTop="1" thickBot="1">
      <c r="A19" s="364">
        <v>18</v>
      </c>
      <c r="B19" s="396" t="s">
        <v>473</v>
      </c>
      <c r="C19" s="360">
        <v>7140</v>
      </c>
      <c r="D19" s="360">
        <v>0</v>
      </c>
      <c r="E19" s="360">
        <v>0</v>
      </c>
      <c r="F19" s="360">
        <v>7140</v>
      </c>
      <c r="G19" s="360">
        <v>3442</v>
      </c>
      <c r="H19" s="360">
        <v>0</v>
      </c>
      <c r="I19" s="360">
        <v>0</v>
      </c>
      <c r="J19" s="360">
        <v>3442</v>
      </c>
      <c r="K19" s="360">
        <v>3698</v>
      </c>
      <c r="L19" s="360">
        <v>0</v>
      </c>
      <c r="M19" s="360">
        <v>0</v>
      </c>
      <c r="N19" s="360">
        <v>3698</v>
      </c>
      <c r="O19" s="614" t="s">
        <v>457</v>
      </c>
      <c r="P19" s="615"/>
    </row>
    <row r="20" spans="1:16" ht="46.5" thickTop="1" thickBot="1">
      <c r="A20" s="249">
        <v>19</v>
      </c>
      <c r="B20" s="136" t="s">
        <v>474</v>
      </c>
      <c r="C20" s="179">
        <v>104</v>
      </c>
      <c r="D20" s="179">
        <v>0</v>
      </c>
      <c r="E20" s="179">
        <v>0</v>
      </c>
      <c r="F20" s="179">
        <v>104</v>
      </c>
      <c r="G20" s="179">
        <v>104</v>
      </c>
      <c r="H20" s="179">
        <v>0</v>
      </c>
      <c r="I20" s="179">
        <v>0</v>
      </c>
      <c r="J20" s="179">
        <v>104</v>
      </c>
      <c r="K20" s="179">
        <v>0</v>
      </c>
      <c r="L20" s="179">
        <v>0</v>
      </c>
      <c r="M20" s="179">
        <v>0</v>
      </c>
      <c r="N20" s="179">
        <v>0</v>
      </c>
      <c r="O20" s="548" t="s">
        <v>475</v>
      </c>
      <c r="P20" s="549"/>
    </row>
    <row r="21" spans="1:16" s="122" customFormat="1" ht="46.5" thickTop="1" thickBot="1">
      <c r="A21" s="364">
        <v>20</v>
      </c>
      <c r="B21" s="396" t="s">
        <v>498</v>
      </c>
      <c r="C21" s="360">
        <v>3045</v>
      </c>
      <c r="D21" s="360">
        <v>0</v>
      </c>
      <c r="E21" s="360">
        <v>0</v>
      </c>
      <c r="F21" s="360">
        <v>3045</v>
      </c>
      <c r="G21" s="360">
        <v>2712</v>
      </c>
      <c r="H21" s="360">
        <v>0</v>
      </c>
      <c r="I21" s="360">
        <v>0</v>
      </c>
      <c r="J21" s="360">
        <v>2712</v>
      </c>
      <c r="K21" s="360">
        <v>333</v>
      </c>
      <c r="L21" s="360">
        <v>0</v>
      </c>
      <c r="M21" s="360">
        <v>0</v>
      </c>
      <c r="N21" s="360">
        <v>333</v>
      </c>
      <c r="O21" s="614" t="s">
        <v>476</v>
      </c>
      <c r="P21" s="615"/>
    </row>
    <row r="22" spans="1:16" s="122" customFormat="1" ht="24" thickTop="1" thickBot="1">
      <c r="A22" s="249">
        <v>21</v>
      </c>
      <c r="B22" s="136" t="s">
        <v>458</v>
      </c>
      <c r="C22" s="179">
        <v>490</v>
      </c>
      <c r="D22" s="179">
        <v>43</v>
      </c>
      <c r="E22" s="179">
        <v>0</v>
      </c>
      <c r="F22" s="179">
        <v>447</v>
      </c>
      <c r="G22" s="179">
        <v>490</v>
      </c>
      <c r="H22" s="179">
        <v>43</v>
      </c>
      <c r="I22" s="179">
        <v>0</v>
      </c>
      <c r="J22" s="179">
        <v>447</v>
      </c>
      <c r="K22" s="179">
        <v>0</v>
      </c>
      <c r="L22" s="179">
        <v>0</v>
      </c>
      <c r="M22" s="179">
        <v>0</v>
      </c>
      <c r="N22" s="179">
        <v>0</v>
      </c>
      <c r="O22" s="548" t="s">
        <v>459</v>
      </c>
      <c r="P22" s="549"/>
    </row>
    <row r="23" spans="1:16" s="122" customFormat="1" ht="27" customHeight="1" thickTop="1" thickBot="1">
      <c r="A23" s="364">
        <v>22</v>
      </c>
      <c r="B23" s="396" t="s">
        <v>483</v>
      </c>
      <c r="C23" s="360">
        <v>3758</v>
      </c>
      <c r="D23" s="360">
        <v>0</v>
      </c>
      <c r="E23" s="360">
        <v>0</v>
      </c>
      <c r="F23" s="360">
        <v>3758</v>
      </c>
      <c r="G23" s="360">
        <v>3682</v>
      </c>
      <c r="H23" s="360">
        <v>0</v>
      </c>
      <c r="I23" s="360">
        <v>0</v>
      </c>
      <c r="J23" s="360">
        <v>3682</v>
      </c>
      <c r="K23" s="360">
        <v>76</v>
      </c>
      <c r="L23" s="360">
        <v>0</v>
      </c>
      <c r="M23" s="360">
        <v>0</v>
      </c>
      <c r="N23" s="360">
        <v>76</v>
      </c>
      <c r="O23" s="614" t="s">
        <v>496</v>
      </c>
      <c r="P23" s="615"/>
    </row>
    <row r="24" spans="1:16" s="122" customFormat="1" ht="24" thickTop="1" thickBot="1">
      <c r="A24" s="249">
        <v>23</v>
      </c>
      <c r="B24" s="136" t="s">
        <v>495</v>
      </c>
      <c r="C24" s="179">
        <v>2638</v>
      </c>
      <c r="D24" s="179">
        <v>1738</v>
      </c>
      <c r="E24" s="179">
        <v>900</v>
      </c>
      <c r="F24" s="179">
        <v>0</v>
      </c>
      <c r="G24" s="179">
        <v>2638</v>
      </c>
      <c r="H24" s="179">
        <v>1738</v>
      </c>
      <c r="I24" s="179">
        <v>900</v>
      </c>
      <c r="J24" s="179">
        <v>0</v>
      </c>
      <c r="K24" s="179">
        <v>0</v>
      </c>
      <c r="L24" s="179">
        <v>0</v>
      </c>
      <c r="M24" s="179">
        <v>0</v>
      </c>
      <c r="N24" s="179">
        <v>0</v>
      </c>
      <c r="O24" s="548" t="s">
        <v>460</v>
      </c>
      <c r="P24" s="549"/>
    </row>
    <row r="25" spans="1:16" ht="24" thickTop="1" thickBot="1">
      <c r="A25" s="364">
        <v>24</v>
      </c>
      <c r="B25" s="396" t="s">
        <v>494</v>
      </c>
      <c r="C25" s="360">
        <v>7965</v>
      </c>
      <c r="D25" s="360">
        <v>3348</v>
      </c>
      <c r="E25" s="360">
        <v>0</v>
      </c>
      <c r="F25" s="360">
        <v>4617</v>
      </c>
      <c r="G25" s="360">
        <v>7947</v>
      </c>
      <c r="H25" s="360">
        <v>3348</v>
      </c>
      <c r="I25" s="360">
        <v>0</v>
      </c>
      <c r="J25" s="360">
        <v>4599</v>
      </c>
      <c r="K25" s="360">
        <v>18</v>
      </c>
      <c r="L25" s="360">
        <v>0</v>
      </c>
      <c r="M25" s="360">
        <v>0</v>
      </c>
      <c r="N25" s="360">
        <v>18</v>
      </c>
      <c r="O25" s="614" t="s">
        <v>461</v>
      </c>
      <c r="P25" s="615"/>
    </row>
    <row r="26" spans="1:16" s="122" customFormat="1" ht="24" thickTop="1" thickBot="1">
      <c r="A26" s="249">
        <v>25</v>
      </c>
      <c r="B26" s="136" t="s">
        <v>493</v>
      </c>
      <c r="C26" s="179">
        <v>3064</v>
      </c>
      <c r="D26" s="179">
        <v>70</v>
      </c>
      <c r="E26" s="179">
        <v>50</v>
      </c>
      <c r="F26" s="179">
        <v>2944</v>
      </c>
      <c r="G26" s="179">
        <v>3037</v>
      </c>
      <c r="H26" s="179">
        <v>70</v>
      </c>
      <c r="I26" s="179">
        <v>50</v>
      </c>
      <c r="J26" s="179">
        <v>2917</v>
      </c>
      <c r="K26" s="179">
        <v>27</v>
      </c>
      <c r="L26" s="179">
        <v>0</v>
      </c>
      <c r="M26" s="179">
        <v>0</v>
      </c>
      <c r="N26" s="179">
        <v>27</v>
      </c>
      <c r="O26" s="548" t="s">
        <v>462</v>
      </c>
      <c r="P26" s="549"/>
    </row>
    <row r="27" spans="1:16" ht="24" thickTop="1" thickBot="1">
      <c r="A27" s="364">
        <v>26</v>
      </c>
      <c r="B27" s="396" t="s">
        <v>492</v>
      </c>
      <c r="C27" s="360">
        <v>17067</v>
      </c>
      <c r="D27" s="360">
        <v>125</v>
      </c>
      <c r="E27" s="360">
        <v>112</v>
      </c>
      <c r="F27" s="360">
        <v>16830</v>
      </c>
      <c r="G27" s="360">
        <v>17052</v>
      </c>
      <c r="H27" s="360">
        <v>125</v>
      </c>
      <c r="I27" s="360">
        <v>112</v>
      </c>
      <c r="J27" s="360">
        <v>16815</v>
      </c>
      <c r="K27" s="360">
        <v>15</v>
      </c>
      <c r="L27" s="360">
        <v>0</v>
      </c>
      <c r="M27" s="360">
        <v>0</v>
      </c>
      <c r="N27" s="360">
        <v>15</v>
      </c>
      <c r="O27" s="614" t="s">
        <v>463</v>
      </c>
      <c r="P27" s="615"/>
    </row>
    <row r="28" spans="1:16" s="122" customFormat="1" ht="15" thickTop="1">
      <c r="A28" s="433">
        <v>27</v>
      </c>
      <c r="B28" s="434" t="s">
        <v>464</v>
      </c>
      <c r="C28" s="435">
        <v>5775</v>
      </c>
      <c r="D28" s="435">
        <v>3505</v>
      </c>
      <c r="E28" s="435">
        <v>0</v>
      </c>
      <c r="F28" s="435">
        <v>2270</v>
      </c>
      <c r="G28" s="435">
        <v>5775</v>
      </c>
      <c r="H28" s="435">
        <v>3505</v>
      </c>
      <c r="I28" s="435">
        <v>0</v>
      </c>
      <c r="J28" s="435">
        <v>2270</v>
      </c>
      <c r="K28" s="435">
        <v>0</v>
      </c>
      <c r="L28" s="435">
        <v>0</v>
      </c>
      <c r="M28" s="435">
        <v>0</v>
      </c>
      <c r="N28" s="435">
        <v>0</v>
      </c>
      <c r="O28" s="580" t="s">
        <v>465</v>
      </c>
      <c r="P28" s="581"/>
    </row>
    <row r="29" spans="1:16" s="122" customFormat="1" ht="24" customHeight="1" thickBot="1">
      <c r="A29" s="440">
        <v>28</v>
      </c>
      <c r="B29" s="432" t="s">
        <v>479</v>
      </c>
      <c r="C29" s="360">
        <v>14353</v>
      </c>
      <c r="D29" s="360">
        <v>413</v>
      </c>
      <c r="E29" s="360">
        <v>0</v>
      </c>
      <c r="F29" s="360">
        <v>13940</v>
      </c>
      <c r="G29" s="360">
        <v>13367</v>
      </c>
      <c r="H29" s="360">
        <v>413</v>
      </c>
      <c r="I29" s="360">
        <v>0</v>
      </c>
      <c r="J29" s="360">
        <v>12954</v>
      </c>
      <c r="K29" s="360">
        <v>986</v>
      </c>
      <c r="L29" s="360">
        <v>0</v>
      </c>
      <c r="M29" s="360">
        <v>0</v>
      </c>
      <c r="N29" s="360">
        <v>986</v>
      </c>
      <c r="O29" s="616" t="s">
        <v>477</v>
      </c>
      <c r="P29" s="617"/>
    </row>
    <row r="30" spans="1:16" s="122" customFormat="1" ht="24" customHeight="1" thickTop="1" thickBot="1">
      <c r="A30" s="249">
        <v>29</v>
      </c>
      <c r="B30" s="136" t="s">
        <v>480</v>
      </c>
      <c r="C30" s="179">
        <v>1840</v>
      </c>
      <c r="D30" s="179">
        <v>0</v>
      </c>
      <c r="E30" s="179">
        <v>0</v>
      </c>
      <c r="F30" s="179">
        <v>1840</v>
      </c>
      <c r="G30" s="179">
        <v>1840</v>
      </c>
      <c r="H30" s="179">
        <v>0</v>
      </c>
      <c r="I30" s="179">
        <v>0</v>
      </c>
      <c r="J30" s="179">
        <v>1840</v>
      </c>
      <c r="K30" s="179">
        <v>0</v>
      </c>
      <c r="L30" s="179">
        <v>0</v>
      </c>
      <c r="M30" s="179">
        <v>0</v>
      </c>
      <c r="N30" s="179">
        <v>0</v>
      </c>
      <c r="O30" s="548" t="s">
        <v>478</v>
      </c>
      <c r="P30" s="549"/>
    </row>
    <row r="31" spans="1:16" s="122" customFormat="1" ht="24" customHeight="1" thickTop="1" thickBot="1">
      <c r="A31" s="364">
        <v>31</v>
      </c>
      <c r="B31" s="396" t="s">
        <v>481</v>
      </c>
      <c r="C31" s="360">
        <v>1018</v>
      </c>
      <c r="D31" s="360">
        <v>0</v>
      </c>
      <c r="E31" s="360">
        <v>0</v>
      </c>
      <c r="F31" s="360">
        <v>1018</v>
      </c>
      <c r="G31" s="360">
        <v>1018</v>
      </c>
      <c r="H31" s="360">
        <v>0</v>
      </c>
      <c r="I31" s="360">
        <v>0</v>
      </c>
      <c r="J31" s="360">
        <v>1018</v>
      </c>
      <c r="K31" s="360">
        <v>0</v>
      </c>
      <c r="L31" s="360">
        <v>0</v>
      </c>
      <c r="M31" s="360">
        <v>0</v>
      </c>
      <c r="N31" s="360">
        <v>0</v>
      </c>
      <c r="O31" s="614" t="s">
        <v>491</v>
      </c>
      <c r="P31" s="615"/>
    </row>
    <row r="32" spans="1:16" s="122" customFormat="1" ht="35.25" thickTop="1" thickBot="1">
      <c r="A32" s="249">
        <v>33</v>
      </c>
      <c r="B32" s="136" t="s">
        <v>482</v>
      </c>
      <c r="C32" s="179">
        <v>67</v>
      </c>
      <c r="D32" s="179">
        <v>0</v>
      </c>
      <c r="E32" s="179">
        <v>0</v>
      </c>
      <c r="F32" s="179">
        <v>67</v>
      </c>
      <c r="G32" s="179">
        <v>67</v>
      </c>
      <c r="H32" s="179">
        <v>0</v>
      </c>
      <c r="I32" s="179">
        <v>0</v>
      </c>
      <c r="J32" s="179">
        <v>67</v>
      </c>
      <c r="K32" s="179">
        <v>0</v>
      </c>
      <c r="L32" s="179">
        <v>0</v>
      </c>
      <c r="M32" s="179">
        <v>0</v>
      </c>
      <c r="N32" s="179">
        <v>0</v>
      </c>
      <c r="O32" s="548" t="s">
        <v>490</v>
      </c>
      <c r="P32" s="549"/>
    </row>
    <row r="33" spans="1:16" s="122" customFormat="1" ht="24" customHeight="1" thickTop="1" thickBot="1">
      <c r="A33" s="364">
        <v>34</v>
      </c>
      <c r="B33" s="396" t="s">
        <v>488</v>
      </c>
      <c r="C33" s="360">
        <v>399</v>
      </c>
      <c r="D33" s="360">
        <v>0</v>
      </c>
      <c r="E33" s="360">
        <v>0</v>
      </c>
      <c r="F33" s="360">
        <v>399</v>
      </c>
      <c r="G33" s="360">
        <v>399</v>
      </c>
      <c r="H33" s="360">
        <v>0</v>
      </c>
      <c r="I33" s="360">
        <v>0</v>
      </c>
      <c r="J33" s="360">
        <v>399</v>
      </c>
      <c r="K33" s="360">
        <v>0</v>
      </c>
      <c r="L33" s="360">
        <v>0</v>
      </c>
      <c r="M33" s="360">
        <v>0</v>
      </c>
      <c r="N33" s="360">
        <v>0</v>
      </c>
      <c r="O33" s="614" t="s">
        <v>489</v>
      </c>
      <c r="P33" s="615"/>
    </row>
    <row r="34" spans="1:16" s="122" customFormat="1" ht="24" thickTop="1" thickBot="1">
      <c r="A34" s="249">
        <v>35</v>
      </c>
      <c r="B34" s="136" t="s">
        <v>466</v>
      </c>
      <c r="C34" s="179">
        <v>30</v>
      </c>
      <c r="D34" s="179">
        <v>0</v>
      </c>
      <c r="E34" s="179">
        <v>0</v>
      </c>
      <c r="F34" s="179">
        <v>30</v>
      </c>
      <c r="G34" s="179">
        <v>0</v>
      </c>
      <c r="H34" s="179">
        <v>0</v>
      </c>
      <c r="I34" s="179">
        <v>0</v>
      </c>
      <c r="J34" s="179">
        <v>0</v>
      </c>
      <c r="K34" s="179">
        <v>30</v>
      </c>
      <c r="L34" s="179">
        <v>0</v>
      </c>
      <c r="M34" s="179">
        <v>0</v>
      </c>
      <c r="N34" s="179">
        <v>30</v>
      </c>
      <c r="O34" s="548" t="s">
        <v>467</v>
      </c>
      <c r="P34" s="549"/>
    </row>
    <row r="35" spans="1:16" s="122" customFormat="1" ht="24" customHeight="1" thickTop="1" thickBot="1">
      <c r="A35" s="364">
        <v>36</v>
      </c>
      <c r="B35" s="396" t="s">
        <v>487</v>
      </c>
      <c r="C35" s="360">
        <v>3085</v>
      </c>
      <c r="D35" s="360">
        <v>0</v>
      </c>
      <c r="E35" s="360">
        <v>0</v>
      </c>
      <c r="F35" s="360">
        <v>3085</v>
      </c>
      <c r="G35" s="360">
        <v>2557</v>
      </c>
      <c r="H35" s="360">
        <v>0</v>
      </c>
      <c r="I35" s="360">
        <v>0</v>
      </c>
      <c r="J35" s="360">
        <v>2557</v>
      </c>
      <c r="K35" s="360">
        <v>528</v>
      </c>
      <c r="L35" s="360">
        <v>0</v>
      </c>
      <c r="M35" s="360">
        <v>0</v>
      </c>
      <c r="N35" s="360">
        <v>528</v>
      </c>
      <c r="O35" s="614" t="s">
        <v>486</v>
      </c>
      <c r="P35" s="615"/>
    </row>
    <row r="36" spans="1:16" ht="24" customHeight="1" thickTop="1" thickBot="1">
      <c r="A36" s="249">
        <v>37</v>
      </c>
      <c r="B36" s="136" t="s">
        <v>485</v>
      </c>
      <c r="C36" s="179">
        <v>162</v>
      </c>
      <c r="D36" s="179">
        <v>0</v>
      </c>
      <c r="E36" s="179">
        <v>0</v>
      </c>
      <c r="F36" s="179">
        <v>162</v>
      </c>
      <c r="G36" s="179">
        <v>162</v>
      </c>
      <c r="H36" s="179">
        <v>0</v>
      </c>
      <c r="I36" s="179">
        <v>0</v>
      </c>
      <c r="J36" s="179">
        <v>162</v>
      </c>
      <c r="K36" s="179">
        <v>0</v>
      </c>
      <c r="L36" s="179">
        <v>0</v>
      </c>
      <c r="M36" s="179">
        <v>0</v>
      </c>
      <c r="N36" s="179">
        <v>0</v>
      </c>
      <c r="O36" s="548" t="s">
        <v>484</v>
      </c>
      <c r="P36" s="549"/>
    </row>
    <row r="37" spans="1:16" ht="27" thickTop="1" thickBot="1">
      <c r="A37" s="402" t="s">
        <v>89</v>
      </c>
      <c r="B37" s="399" t="s">
        <v>302</v>
      </c>
      <c r="C37" s="360">
        <v>4800</v>
      </c>
      <c r="D37" s="360">
        <v>1235</v>
      </c>
      <c r="E37" s="360">
        <v>3206</v>
      </c>
      <c r="F37" s="360">
        <v>359</v>
      </c>
      <c r="G37" s="360">
        <v>4800</v>
      </c>
      <c r="H37" s="360">
        <v>1235</v>
      </c>
      <c r="I37" s="360">
        <v>3206</v>
      </c>
      <c r="J37" s="360">
        <v>359</v>
      </c>
      <c r="K37" s="360">
        <v>0</v>
      </c>
      <c r="L37" s="360">
        <v>0</v>
      </c>
      <c r="M37" s="360">
        <v>0</v>
      </c>
      <c r="N37" s="360">
        <v>0</v>
      </c>
      <c r="O37" s="608" t="s">
        <v>468</v>
      </c>
      <c r="P37" s="609"/>
    </row>
    <row r="38" spans="1:16" s="122" customFormat="1" ht="27" customHeight="1" thickTop="1">
      <c r="A38" s="437">
        <v>40</v>
      </c>
      <c r="B38" s="438" t="s">
        <v>469</v>
      </c>
      <c r="C38" s="179">
        <v>4800</v>
      </c>
      <c r="D38" s="179">
        <v>1235</v>
      </c>
      <c r="E38" s="179">
        <v>3206</v>
      </c>
      <c r="F38" s="179">
        <v>359</v>
      </c>
      <c r="G38" s="179">
        <v>4800</v>
      </c>
      <c r="H38" s="179">
        <v>1235</v>
      </c>
      <c r="I38" s="179">
        <v>3206</v>
      </c>
      <c r="J38" s="179">
        <v>359</v>
      </c>
      <c r="K38" s="179">
        <v>0</v>
      </c>
      <c r="L38" s="179">
        <v>0</v>
      </c>
      <c r="M38" s="179">
        <v>0</v>
      </c>
      <c r="N38" s="179">
        <v>0</v>
      </c>
      <c r="O38" s="610" t="s">
        <v>468</v>
      </c>
      <c r="P38" s="611"/>
    </row>
    <row r="39" spans="1:16" ht="32.25" customHeight="1">
      <c r="A39" s="612" t="s">
        <v>4</v>
      </c>
      <c r="B39" s="612"/>
      <c r="C39" s="439">
        <f t="shared" ref="C39:N39" si="0">C11+C16+C37</f>
        <v>123054</v>
      </c>
      <c r="D39" s="439">
        <f t="shared" si="0"/>
        <v>18864</v>
      </c>
      <c r="E39" s="439">
        <f t="shared" si="0"/>
        <v>15753</v>
      </c>
      <c r="F39" s="439">
        <f t="shared" si="0"/>
        <v>88437</v>
      </c>
      <c r="G39" s="439">
        <f t="shared" si="0"/>
        <v>116617</v>
      </c>
      <c r="H39" s="439">
        <f t="shared" si="0"/>
        <v>18864</v>
      </c>
      <c r="I39" s="439">
        <f t="shared" si="0"/>
        <v>15753</v>
      </c>
      <c r="J39" s="439">
        <f t="shared" si="0"/>
        <v>82000</v>
      </c>
      <c r="K39" s="439">
        <f t="shared" si="0"/>
        <v>6437</v>
      </c>
      <c r="L39" s="439">
        <f t="shared" si="0"/>
        <v>0</v>
      </c>
      <c r="M39" s="439">
        <f t="shared" si="0"/>
        <v>0</v>
      </c>
      <c r="N39" s="439">
        <f t="shared" si="0"/>
        <v>6437</v>
      </c>
      <c r="O39" s="613" t="s">
        <v>0</v>
      </c>
      <c r="P39" s="613"/>
    </row>
    <row r="40" spans="1:16" ht="24" customHeight="1">
      <c r="A40" s="254"/>
    </row>
    <row r="41" spans="1:16" s="122" customFormat="1">
      <c r="A41" s="255"/>
    </row>
    <row r="42" spans="1:16">
      <c r="A42" s="254"/>
      <c r="C42" s="214"/>
      <c r="D42" s="214"/>
      <c r="E42" s="214"/>
      <c r="F42" s="214"/>
      <c r="G42" s="214"/>
      <c r="H42" s="214"/>
      <c r="I42" s="214"/>
      <c r="J42" s="214"/>
      <c r="K42" s="214"/>
      <c r="L42" s="214"/>
      <c r="M42" s="214"/>
      <c r="N42" s="214"/>
    </row>
    <row r="43" spans="1:16">
      <c r="A43" s="254"/>
      <c r="C43" s="214"/>
      <c r="D43" s="214"/>
      <c r="E43" s="214"/>
      <c r="F43" s="214"/>
      <c r="G43" s="214"/>
      <c r="H43" s="214"/>
      <c r="I43" s="214"/>
      <c r="J43" s="214"/>
      <c r="K43" s="214"/>
      <c r="L43" s="214"/>
      <c r="M43" s="214"/>
      <c r="N43" s="214"/>
    </row>
    <row r="44" spans="1:16" s="122" customFormat="1">
      <c r="A44" s="255"/>
    </row>
    <row r="45" spans="1:16">
      <c r="A45" s="254"/>
    </row>
    <row r="46" spans="1:16" s="122" customFormat="1">
      <c r="A46" s="255"/>
    </row>
    <row r="47" spans="1:16">
      <c r="A47" s="254"/>
    </row>
    <row r="48" spans="1:16" s="122" customFormat="1">
      <c r="A48" s="255"/>
    </row>
    <row r="49" spans="1:1">
      <c r="A49" s="254"/>
    </row>
    <row r="50" spans="1:1" s="122" customFormat="1">
      <c r="A50" s="255"/>
    </row>
    <row r="51" spans="1:1">
      <c r="A51" s="254"/>
    </row>
    <row r="52" spans="1:1" s="122" customFormat="1">
      <c r="A52" s="255"/>
    </row>
    <row r="53" spans="1:1">
      <c r="A53" s="254"/>
    </row>
    <row r="54" spans="1:1" s="122" customFormat="1">
      <c r="A54" s="255"/>
    </row>
    <row r="55" spans="1:1">
      <c r="A55" s="254"/>
    </row>
    <row r="56" spans="1:1" s="122" customFormat="1">
      <c r="A56" s="255"/>
    </row>
    <row r="57" spans="1:1">
      <c r="A57" s="254"/>
    </row>
    <row r="58" spans="1:1" s="122" customFormat="1">
      <c r="A58" s="255"/>
    </row>
    <row r="59" spans="1:1">
      <c r="A59" s="254"/>
    </row>
    <row r="60" spans="1:1" s="122" customFormat="1">
      <c r="A60" s="255"/>
    </row>
    <row r="61" spans="1:1">
      <c r="A61" s="254"/>
    </row>
    <row r="62" spans="1:1" s="122" customFormat="1">
      <c r="A62" s="255"/>
    </row>
    <row r="63" spans="1:1">
      <c r="A63" s="254"/>
    </row>
    <row r="64" spans="1:1" s="122" customFormat="1">
      <c r="A64" s="255"/>
    </row>
    <row r="65" spans="1:1">
      <c r="A65" s="254"/>
    </row>
    <row r="66" spans="1:1" s="122" customFormat="1">
      <c r="A66" s="255"/>
    </row>
    <row r="67" spans="1:1">
      <c r="A67" s="254"/>
    </row>
    <row r="68" spans="1:1" s="122" customFormat="1">
      <c r="A68" s="255"/>
    </row>
  </sheetData>
  <mergeCells count="46">
    <mergeCell ref="O25:P25"/>
    <mergeCell ref="O21:P21"/>
    <mergeCell ref="O23:P23"/>
    <mergeCell ref="O22:P22"/>
    <mergeCell ref="O24:P24"/>
    <mergeCell ref="O18:P18"/>
    <mergeCell ref="O19:P19"/>
    <mergeCell ref="O20:P20"/>
    <mergeCell ref="O11:P11"/>
    <mergeCell ref="O12:P12"/>
    <mergeCell ref="O13:P13"/>
    <mergeCell ref="O14:P14"/>
    <mergeCell ref="O15:P15"/>
    <mergeCell ref="O16:P16"/>
    <mergeCell ref="O17:P17"/>
    <mergeCell ref="A1:P1"/>
    <mergeCell ref="B2:O2"/>
    <mergeCell ref="B3:O3"/>
    <mergeCell ref="B4:O4"/>
    <mergeCell ref="G8:J8"/>
    <mergeCell ref="K8:N8"/>
    <mergeCell ref="A6:B6"/>
    <mergeCell ref="B5:O5"/>
    <mergeCell ref="C6:N6"/>
    <mergeCell ref="O6:P6"/>
    <mergeCell ref="B7:B10"/>
    <mergeCell ref="A7:A10"/>
    <mergeCell ref="C7:F8"/>
    <mergeCell ref="G7:J7"/>
    <mergeCell ref="K7:N7"/>
    <mergeCell ref="O7:P10"/>
    <mergeCell ref="O26:P26"/>
    <mergeCell ref="O28:P28"/>
    <mergeCell ref="O27:P27"/>
    <mergeCell ref="O29:P29"/>
    <mergeCell ref="O30:P30"/>
    <mergeCell ref="O31:P31"/>
    <mergeCell ref="O32:P32"/>
    <mergeCell ref="O33:P33"/>
    <mergeCell ref="O34:P34"/>
    <mergeCell ref="O35:P35"/>
    <mergeCell ref="O37:P37"/>
    <mergeCell ref="O36:P36"/>
    <mergeCell ref="O38:P38"/>
    <mergeCell ref="A39:B39"/>
    <mergeCell ref="O39:P39"/>
  </mergeCells>
  <printOptions horizontalCentered="1"/>
  <pageMargins left="0" right="0" top="0.59055118110236227" bottom="0" header="0.31496062992125984" footer="0.31496062992125984"/>
  <pageSetup paperSize="9" scale="85" orientation="landscape" r:id="rId1"/>
  <rowBreaks count="1" manualBreakCount="1">
    <brk id="28"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A3" sqref="A3"/>
    </sheetView>
  </sheetViews>
  <sheetFormatPr defaultRowHeight="12.75"/>
  <cols>
    <col min="1" max="1" width="63.109375" style="44" customWidth="1"/>
    <col min="2" max="2" width="8.88671875" style="44"/>
    <col min="3" max="3" width="3.109375" style="326" bestFit="1" customWidth="1"/>
    <col min="4" max="4" width="1.5546875" style="326" bestFit="1" customWidth="1"/>
    <col min="5" max="5" width="3.109375" style="326" bestFit="1" customWidth="1"/>
    <col min="6" max="11" width="1.5546875" style="326" bestFit="1" customWidth="1"/>
    <col min="12" max="14" width="8.88671875" style="326"/>
    <col min="15" max="16384" width="8.88671875" style="44"/>
  </cols>
  <sheetData>
    <row r="1" spans="1:10" ht="229.5" customHeight="1">
      <c r="A1" s="125" t="s">
        <v>595</v>
      </c>
      <c r="B1" s="215"/>
      <c r="C1" s="325"/>
      <c r="D1" s="325"/>
      <c r="E1" s="325"/>
      <c r="F1" s="325"/>
      <c r="G1" s="325"/>
      <c r="H1" s="325"/>
      <c r="I1" s="325"/>
      <c r="J1" s="325"/>
    </row>
    <row r="11" spans="1:10" ht="29.25" customHeight="1">
      <c r="A11" s="207"/>
    </row>
    <row r="13" spans="1:10" ht="18">
      <c r="A13" s="202"/>
    </row>
    <row r="14" spans="1:10" ht="18">
      <c r="A14" s="235"/>
    </row>
    <row r="16" spans="1:10" ht="18">
      <c r="A16" s="207"/>
    </row>
    <row r="17" spans="1:14">
      <c r="I17" s="327"/>
      <c r="J17" s="327"/>
      <c r="K17" s="327"/>
      <c r="L17" s="327"/>
      <c r="M17" s="327"/>
      <c r="N17" s="327"/>
    </row>
    <row r="18" spans="1:14" ht="18">
      <c r="A18" s="222"/>
    </row>
    <row r="19" spans="1:14">
      <c r="A19" s="231"/>
    </row>
    <row r="20" spans="1:14" ht="18">
      <c r="A20" s="207"/>
    </row>
    <row r="21" spans="1:14">
      <c r="A21" s="231"/>
    </row>
    <row r="22" spans="1:14" ht="18">
      <c r="A22" s="207"/>
    </row>
    <row r="23" spans="1:14" ht="18">
      <c r="A23" s="227"/>
    </row>
    <row r="24" spans="1:14" ht="18">
      <c r="A24" s="207"/>
    </row>
    <row r="25" spans="1:14">
      <c r="A25" s="231"/>
    </row>
    <row r="26" spans="1:14" ht="18">
      <c r="A26" s="207"/>
    </row>
    <row r="27" spans="1:14" ht="18">
      <c r="A27" s="227"/>
    </row>
    <row r="28" spans="1:14" ht="18">
      <c r="A28" s="207"/>
    </row>
    <row r="29" spans="1:14" ht="18">
      <c r="A29" s="207"/>
    </row>
    <row r="30" spans="1:14">
      <c r="A30" s="231"/>
    </row>
    <row r="31" spans="1:14" ht="18">
      <c r="A31" s="207"/>
    </row>
    <row r="32" spans="1:14" ht="18">
      <c r="A32" s="207"/>
    </row>
    <row r="34" spans="1:1" ht="18">
      <c r="A34" s="207"/>
    </row>
    <row r="36" spans="1:1" ht="18">
      <c r="A36" s="207"/>
    </row>
    <row r="37" spans="1:1">
      <c r="A37" s="231">
        <v>36</v>
      </c>
    </row>
    <row r="38" spans="1:1" ht="18">
      <c r="A38" s="207"/>
    </row>
    <row r="39" spans="1:1" ht="18">
      <c r="A39" s="207"/>
    </row>
    <row r="40" spans="1:1" ht="18">
      <c r="A40" s="207"/>
    </row>
    <row r="41" spans="1:1" ht="18">
      <c r="A41" s="207"/>
    </row>
    <row r="43" spans="1:1" ht="18">
      <c r="A43" s="207"/>
    </row>
    <row r="44" spans="1:1" ht="18">
      <c r="A44" s="207"/>
    </row>
    <row r="46" spans="1:1" ht="18">
      <c r="A46" s="207"/>
    </row>
    <row r="47" spans="1:1" ht="18">
      <c r="A47" s="207"/>
    </row>
    <row r="49" spans="1:1" ht="18">
      <c r="A49" s="207"/>
    </row>
    <row r="50" spans="1:1" ht="18">
      <c r="A50" s="207"/>
    </row>
    <row r="51" spans="1:1" ht="18">
      <c r="A51" s="207"/>
    </row>
    <row r="53" spans="1:1" ht="18">
      <c r="A53" s="207"/>
    </row>
    <row r="55" spans="1:1" ht="18">
      <c r="A55" s="207"/>
    </row>
    <row r="56" spans="1:1" ht="18">
      <c r="A56" s="207"/>
    </row>
    <row r="57" spans="1:1" ht="18">
      <c r="A57" s="207"/>
    </row>
    <row r="59" spans="1:1" ht="18">
      <c r="A59" s="207"/>
    </row>
    <row r="60" spans="1:1" ht="18">
      <c r="A60" s="207"/>
    </row>
    <row r="61" spans="1:1" ht="18">
      <c r="A61" s="207"/>
    </row>
    <row r="62" spans="1:1" ht="18">
      <c r="A62" s="207"/>
    </row>
    <row r="63" spans="1:1" ht="18">
      <c r="A63" s="207"/>
    </row>
    <row r="65" spans="1:1" ht="18">
      <c r="A65" s="207"/>
    </row>
    <row r="67" spans="1:1" ht="18">
      <c r="A67" s="207"/>
    </row>
    <row r="69" spans="1:1" ht="18">
      <c r="A69" s="207"/>
    </row>
    <row r="71" spans="1:1" ht="18">
      <c r="A71" s="207"/>
    </row>
    <row r="72" spans="1:1" ht="18">
      <c r="A72" s="207"/>
    </row>
    <row r="74" spans="1:1" ht="18">
      <c r="A74" s="207"/>
    </row>
    <row r="77" spans="1:1" ht="18">
      <c r="A77" s="207"/>
    </row>
    <row r="79" spans="1:1" ht="24" customHeight="1"/>
    <row r="81" spans="3:14">
      <c r="C81" s="325"/>
      <c r="D81" s="325"/>
      <c r="E81" s="325"/>
      <c r="F81" s="325"/>
      <c r="G81" s="325"/>
      <c r="H81" s="325"/>
      <c r="I81" s="325"/>
      <c r="J81" s="325"/>
      <c r="K81" s="325"/>
      <c r="L81" s="325"/>
      <c r="M81" s="325"/>
      <c r="N81" s="325"/>
    </row>
    <row r="82" spans="3:14">
      <c r="C82" s="325"/>
      <c r="D82" s="325"/>
      <c r="E82" s="325"/>
      <c r="F82" s="325"/>
      <c r="G82" s="325"/>
      <c r="H82" s="325"/>
      <c r="I82" s="325"/>
      <c r="J82" s="325"/>
      <c r="K82" s="325"/>
      <c r="L82" s="325"/>
      <c r="M82" s="325"/>
      <c r="N82" s="325"/>
    </row>
  </sheetData>
  <printOptions horizontalCentered="1" verticalCentered="1"/>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view="pageBreakPreview" topLeftCell="A12" zoomScaleNormal="115" zoomScaleSheetLayoutView="100" workbookViewId="0">
      <selection activeCell="B22" sqref="B22"/>
    </sheetView>
  </sheetViews>
  <sheetFormatPr defaultRowHeight="15"/>
  <cols>
    <col min="1" max="1" width="5.77734375" style="256" customWidth="1"/>
    <col min="2" max="2" width="30.77734375" style="3" customWidth="1"/>
    <col min="3" max="3" width="8.44140625" style="7" bestFit="1" customWidth="1"/>
    <col min="4" max="4" width="6.44140625" style="7" bestFit="1" customWidth="1"/>
    <col min="5" max="5" width="8.44140625" style="7" bestFit="1" customWidth="1"/>
    <col min="6" max="8" width="6.44140625" style="7" bestFit="1" customWidth="1"/>
    <col min="9" max="9" width="4.77734375" style="7" bestFit="1" customWidth="1"/>
    <col min="10" max="10" width="5.21875" style="7" bestFit="1" customWidth="1"/>
    <col min="11" max="11" width="4.44140625" style="7" bestFit="1" customWidth="1"/>
    <col min="12" max="12" width="30.77734375" style="1" customWidth="1"/>
    <col min="13" max="13" width="5.77734375" style="1" customWidth="1"/>
    <col min="14" max="14" width="8.88671875" style="330"/>
    <col min="15" max="16384" width="8.88671875" style="1"/>
  </cols>
  <sheetData>
    <row r="1" spans="1:14" s="14" customFormat="1">
      <c r="A1" s="560"/>
      <c r="B1" s="560"/>
      <c r="C1" s="560"/>
      <c r="D1" s="560"/>
      <c r="E1" s="560"/>
      <c r="F1" s="560"/>
      <c r="G1" s="560"/>
      <c r="H1" s="560"/>
      <c r="I1" s="560"/>
      <c r="J1" s="560"/>
      <c r="K1" s="493"/>
      <c r="L1" s="493"/>
      <c r="M1" s="493"/>
      <c r="N1" s="328"/>
    </row>
    <row r="2" spans="1:14" customFormat="1" ht="20.25">
      <c r="A2" s="628" t="s">
        <v>90</v>
      </c>
      <c r="B2" s="628"/>
      <c r="C2" s="628"/>
      <c r="D2" s="628"/>
      <c r="E2" s="628"/>
      <c r="F2" s="628"/>
      <c r="G2" s="628"/>
      <c r="H2" s="628"/>
      <c r="I2" s="628"/>
      <c r="J2" s="628"/>
      <c r="K2" s="628"/>
      <c r="L2" s="628"/>
      <c r="M2" s="628"/>
      <c r="N2" s="329"/>
    </row>
    <row r="3" spans="1:14" customFormat="1" ht="20.25">
      <c r="A3" s="628" t="s">
        <v>339</v>
      </c>
      <c r="B3" s="628"/>
      <c r="C3" s="628"/>
      <c r="D3" s="628"/>
      <c r="E3" s="628"/>
      <c r="F3" s="628"/>
      <c r="G3" s="628"/>
      <c r="H3" s="628"/>
      <c r="I3" s="628"/>
      <c r="J3" s="628"/>
      <c r="K3" s="628"/>
      <c r="L3" s="628"/>
      <c r="M3" s="628"/>
      <c r="N3" s="329"/>
    </row>
    <row r="4" spans="1:14" customFormat="1" ht="15.75">
      <c r="A4" s="632" t="s">
        <v>77</v>
      </c>
      <c r="B4" s="632"/>
      <c r="C4" s="632"/>
      <c r="D4" s="632"/>
      <c r="E4" s="632"/>
      <c r="F4" s="632"/>
      <c r="G4" s="632"/>
      <c r="H4" s="632"/>
      <c r="I4" s="632"/>
      <c r="J4" s="632"/>
      <c r="K4" s="632"/>
      <c r="L4" s="632"/>
      <c r="M4" s="632"/>
      <c r="N4" s="329"/>
    </row>
    <row r="5" spans="1:14" customFormat="1" ht="15.75">
      <c r="A5" s="632" t="s">
        <v>340</v>
      </c>
      <c r="B5" s="632"/>
      <c r="C5" s="632"/>
      <c r="D5" s="632"/>
      <c r="E5" s="632"/>
      <c r="F5" s="632"/>
      <c r="G5" s="632"/>
      <c r="H5" s="632"/>
      <c r="I5" s="632"/>
      <c r="J5" s="632"/>
      <c r="K5" s="632"/>
      <c r="L5" s="632"/>
      <c r="M5" s="632"/>
      <c r="N5" s="329"/>
    </row>
    <row r="6" spans="1:14" ht="15.75">
      <c r="A6" s="633" t="s">
        <v>306</v>
      </c>
      <c r="B6" s="633"/>
      <c r="C6" s="625">
        <v>2012</v>
      </c>
      <c r="D6" s="625"/>
      <c r="E6" s="625"/>
      <c r="F6" s="625"/>
      <c r="G6" s="625"/>
      <c r="H6" s="625"/>
      <c r="I6" s="625"/>
      <c r="J6" s="625"/>
      <c r="K6" s="625"/>
      <c r="L6" s="2"/>
      <c r="M6" s="77" t="s">
        <v>307</v>
      </c>
    </row>
    <row r="7" spans="1:14">
      <c r="A7" s="569" t="s">
        <v>503</v>
      </c>
      <c r="B7" s="629" t="s">
        <v>3</v>
      </c>
      <c r="C7" s="626" t="s">
        <v>0</v>
      </c>
      <c r="D7" s="626"/>
      <c r="E7" s="626"/>
      <c r="F7" s="626" t="s">
        <v>1</v>
      </c>
      <c r="G7" s="626"/>
      <c r="H7" s="626"/>
      <c r="I7" s="626" t="s">
        <v>2</v>
      </c>
      <c r="J7" s="626"/>
      <c r="K7" s="626"/>
      <c r="L7" s="626" t="s">
        <v>7</v>
      </c>
      <c r="M7" s="626"/>
    </row>
    <row r="8" spans="1:14">
      <c r="A8" s="570"/>
      <c r="B8" s="630"/>
      <c r="C8" s="627" t="s">
        <v>4</v>
      </c>
      <c r="D8" s="627"/>
      <c r="E8" s="627"/>
      <c r="F8" s="627" t="s">
        <v>5</v>
      </c>
      <c r="G8" s="627"/>
      <c r="H8" s="627"/>
      <c r="I8" s="627" t="s">
        <v>6</v>
      </c>
      <c r="J8" s="627"/>
      <c r="K8" s="627"/>
      <c r="L8" s="634"/>
      <c r="M8" s="634"/>
    </row>
    <row r="9" spans="1:14">
      <c r="A9" s="570"/>
      <c r="B9" s="630"/>
      <c r="C9" s="158" t="s">
        <v>0</v>
      </c>
      <c r="D9" s="158" t="s">
        <v>8</v>
      </c>
      <c r="E9" s="158" t="s">
        <v>9</v>
      </c>
      <c r="F9" s="158" t="s">
        <v>0</v>
      </c>
      <c r="G9" s="158" t="s">
        <v>8</v>
      </c>
      <c r="H9" s="158" t="s">
        <v>9</v>
      </c>
      <c r="I9" s="158" t="s">
        <v>0</v>
      </c>
      <c r="J9" s="158" t="s">
        <v>8</v>
      </c>
      <c r="K9" s="158" t="s">
        <v>9</v>
      </c>
      <c r="L9" s="634"/>
      <c r="M9" s="634"/>
    </row>
    <row r="10" spans="1:14">
      <c r="A10" s="571"/>
      <c r="B10" s="631"/>
      <c r="C10" s="178" t="s">
        <v>4</v>
      </c>
      <c r="D10" s="172" t="s">
        <v>10</v>
      </c>
      <c r="E10" s="172" t="s">
        <v>11</v>
      </c>
      <c r="F10" s="178" t="s">
        <v>4</v>
      </c>
      <c r="G10" s="172" t="s">
        <v>10</v>
      </c>
      <c r="H10" s="172" t="s">
        <v>11</v>
      </c>
      <c r="I10" s="178" t="s">
        <v>4</v>
      </c>
      <c r="J10" s="172" t="s">
        <v>10</v>
      </c>
      <c r="K10" s="172" t="s">
        <v>11</v>
      </c>
      <c r="L10" s="635"/>
      <c r="M10" s="635"/>
    </row>
    <row r="11" spans="1:14" s="95" customFormat="1" ht="29.25" customHeight="1" thickBot="1">
      <c r="A11" s="398" t="s">
        <v>87</v>
      </c>
      <c r="B11" s="400" t="s">
        <v>300</v>
      </c>
      <c r="C11" s="332">
        <v>73</v>
      </c>
      <c r="D11" s="332">
        <v>31</v>
      </c>
      <c r="E11" s="332">
        <v>42</v>
      </c>
      <c r="F11" s="332">
        <v>61</v>
      </c>
      <c r="G11" s="332">
        <v>31</v>
      </c>
      <c r="H11" s="332">
        <v>30</v>
      </c>
      <c r="I11" s="332">
        <v>12</v>
      </c>
      <c r="J11" s="332">
        <v>0</v>
      </c>
      <c r="K11" s="332">
        <v>12</v>
      </c>
      <c r="L11" s="623" t="s">
        <v>446</v>
      </c>
      <c r="M11" s="624"/>
      <c r="N11" s="330"/>
    </row>
    <row r="12" spans="1:14" ht="35.25" thickTop="1" thickBot="1">
      <c r="A12" s="249">
        <v>11</v>
      </c>
      <c r="B12" s="146" t="s">
        <v>471</v>
      </c>
      <c r="C12" s="147">
        <v>73</v>
      </c>
      <c r="D12" s="147">
        <v>31</v>
      </c>
      <c r="E12" s="147">
        <v>42</v>
      </c>
      <c r="F12" s="147">
        <v>61</v>
      </c>
      <c r="G12" s="148">
        <v>31</v>
      </c>
      <c r="H12" s="148">
        <v>30</v>
      </c>
      <c r="I12" s="147">
        <v>12</v>
      </c>
      <c r="J12" s="148">
        <v>0</v>
      </c>
      <c r="K12" s="148">
        <v>12</v>
      </c>
      <c r="L12" s="604" t="s">
        <v>470</v>
      </c>
      <c r="M12" s="605"/>
    </row>
    <row r="13" spans="1:14" s="95" customFormat="1" ht="29.25" customHeight="1" thickTop="1" thickBot="1">
      <c r="A13" s="259">
        <v>112</v>
      </c>
      <c r="B13" s="137" t="s">
        <v>449</v>
      </c>
      <c r="C13" s="332">
        <v>73</v>
      </c>
      <c r="D13" s="332">
        <v>31</v>
      </c>
      <c r="E13" s="332">
        <v>42</v>
      </c>
      <c r="F13" s="332">
        <v>61</v>
      </c>
      <c r="G13" s="331">
        <v>31</v>
      </c>
      <c r="H13" s="331">
        <v>30</v>
      </c>
      <c r="I13" s="332">
        <v>12</v>
      </c>
      <c r="J13" s="331">
        <v>0</v>
      </c>
      <c r="K13" s="331">
        <v>12</v>
      </c>
      <c r="L13" s="602" t="s">
        <v>450</v>
      </c>
      <c r="M13" s="603"/>
      <c r="N13" s="330"/>
    </row>
    <row r="14" spans="1:14" s="95" customFormat="1" ht="29.25" customHeight="1" thickTop="1" thickBot="1">
      <c r="A14" s="397" t="s">
        <v>88</v>
      </c>
      <c r="B14" s="149" t="s">
        <v>301</v>
      </c>
      <c r="C14" s="147">
        <v>6364</v>
      </c>
      <c r="D14" s="147">
        <v>53</v>
      </c>
      <c r="E14" s="147">
        <v>6311</v>
      </c>
      <c r="F14" s="147">
        <v>6269</v>
      </c>
      <c r="G14" s="148">
        <v>53</v>
      </c>
      <c r="H14" s="148">
        <v>6216</v>
      </c>
      <c r="I14" s="147">
        <v>95</v>
      </c>
      <c r="J14" s="148">
        <v>0</v>
      </c>
      <c r="K14" s="148">
        <v>95</v>
      </c>
      <c r="L14" s="592" t="s">
        <v>453</v>
      </c>
      <c r="M14" s="593"/>
      <c r="N14" s="330"/>
    </row>
    <row r="15" spans="1:14" s="95" customFormat="1" ht="16.5" thickTop="1" thickBot="1">
      <c r="A15" s="364">
        <v>15</v>
      </c>
      <c r="B15" s="138" t="s">
        <v>472</v>
      </c>
      <c r="C15" s="332">
        <v>581</v>
      </c>
      <c r="D15" s="332">
        <v>0</v>
      </c>
      <c r="E15" s="332">
        <v>581</v>
      </c>
      <c r="F15" s="332">
        <v>581</v>
      </c>
      <c r="G15" s="331">
        <v>0</v>
      </c>
      <c r="H15" s="331">
        <v>581</v>
      </c>
      <c r="I15" s="332">
        <v>0</v>
      </c>
      <c r="J15" s="331">
        <v>0</v>
      </c>
      <c r="K15" s="331">
        <v>0</v>
      </c>
      <c r="L15" s="585" t="s">
        <v>454</v>
      </c>
      <c r="M15" s="586"/>
      <c r="N15" s="330"/>
    </row>
    <row r="16" spans="1:14" ht="16.5" thickTop="1" thickBot="1">
      <c r="A16" s="249">
        <v>17</v>
      </c>
      <c r="B16" s="136" t="s">
        <v>455</v>
      </c>
      <c r="C16" s="147">
        <v>72</v>
      </c>
      <c r="D16" s="147">
        <v>0</v>
      </c>
      <c r="E16" s="147">
        <v>72</v>
      </c>
      <c r="F16" s="147">
        <v>72</v>
      </c>
      <c r="G16" s="148">
        <v>0</v>
      </c>
      <c r="H16" s="148">
        <v>72</v>
      </c>
      <c r="I16" s="147">
        <v>0</v>
      </c>
      <c r="J16" s="148">
        <v>0</v>
      </c>
      <c r="K16" s="148">
        <v>0</v>
      </c>
      <c r="L16" s="590" t="s">
        <v>456</v>
      </c>
      <c r="M16" s="591"/>
    </row>
    <row r="17" spans="1:14" s="95" customFormat="1" ht="24" thickTop="1" thickBot="1">
      <c r="A17" s="364">
        <v>18</v>
      </c>
      <c r="B17" s="138" t="s">
        <v>473</v>
      </c>
      <c r="C17" s="332">
        <v>3698</v>
      </c>
      <c r="D17" s="332">
        <v>52</v>
      </c>
      <c r="E17" s="332">
        <v>3646</v>
      </c>
      <c r="F17" s="332">
        <v>3620</v>
      </c>
      <c r="G17" s="331">
        <v>52</v>
      </c>
      <c r="H17" s="331">
        <v>3568</v>
      </c>
      <c r="I17" s="332">
        <v>78</v>
      </c>
      <c r="J17" s="331">
        <v>0</v>
      </c>
      <c r="K17" s="331">
        <v>78</v>
      </c>
      <c r="L17" s="585" t="s">
        <v>457</v>
      </c>
      <c r="M17" s="586"/>
      <c r="N17" s="330"/>
    </row>
    <row r="18" spans="1:14" s="95" customFormat="1" ht="35.25" thickTop="1" thickBot="1">
      <c r="A18" s="249">
        <v>20</v>
      </c>
      <c r="B18" s="136" t="s">
        <v>498</v>
      </c>
      <c r="C18" s="147">
        <v>333</v>
      </c>
      <c r="D18" s="147">
        <v>0</v>
      </c>
      <c r="E18" s="147">
        <v>333</v>
      </c>
      <c r="F18" s="147">
        <v>333</v>
      </c>
      <c r="G18" s="148">
        <v>0</v>
      </c>
      <c r="H18" s="148">
        <v>333</v>
      </c>
      <c r="I18" s="147">
        <v>0</v>
      </c>
      <c r="J18" s="148">
        <v>0</v>
      </c>
      <c r="K18" s="148">
        <v>0</v>
      </c>
      <c r="L18" s="590" t="s">
        <v>476</v>
      </c>
      <c r="M18" s="591"/>
      <c r="N18" s="330"/>
    </row>
    <row r="19" spans="1:14" s="95" customFormat="1" ht="24" thickTop="1" thickBot="1">
      <c r="A19" s="364">
        <v>22</v>
      </c>
      <c r="B19" s="138" t="s">
        <v>483</v>
      </c>
      <c r="C19" s="332">
        <v>76</v>
      </c>
      <c r="D19" s="332">
        <v>0</v>
      </c>
      <c r="E19" s="332">
        <v>76</v>
      </c>
      <c r="F19" s="332">
        <v>68</v>
      </c>
      <c r="G19" s="331">
        <v>0</v>
      </c>
      <c r="H19" s="331">
        <v>68</v>
      </c>
      <c r="I19" s="332">
        <v>8</v>
      </c>
      <c r="J19" s="331">
        <v>0</v>
      </c>
      <c r="K19" s="331">
        <v>8</v>
      </c>
      <c r="L19" s="585" t="s">
        <v>496</v>
      </c>
      <c r="M19" s="586"/>
      <c r="N19" s="330"/>
    </row>
    <row r="20" spans="1:14" s="95" customFormat="1" ht="24" thickTop="1" thickBot="1">
      <c r="A20" s="249">
        <v>24</v>
      </c>
      <c r="B20" s="136" t="s">
        <v>494</v>
      </c>
      <c r="C20" s="147">
        <v>18</v>
      </c>
      <c r="D20" s="147">
        <v>0</v>
      </c>
      <c r="E20" s="147">
        <v>18</v>
      </c>
      <c r="F20" s="147">
        <v>17</v>
      </c>
      <c r="G20" s="148">
        <v>0</v>
      </c>
      <c r="H20" s="148">
        <v>17</v>
      </c>
      <c r="I20" s="147">
        <v>1</v>
      </c>
      <c r="J20" s="148">
        <v>0</v>
      </c>
      <c r="K20" s="148">
        <v>1</v>
      </c>
      <c r="L20" s="590" t="s">
        <v>461</v>
      </c>
      <c r="M20" s="591"/>
      <c r="N20" s="330"/>
    </row>
    <row r="21" spans="1:14" s="95" customFormat="1" ht="16.5" thickTop="1" thickBot="1">
      <c r="A21" s="364">
        <v>25</v>
      </c>
      <c r="B21" s="138" t="s">
        <v>493</v>
      </c>
      <c r="C21" s="332">
        <v>27</v>
      </c>
      <c r="D21" s="332">
        <v>0</v>
      </c>
      <c r="E21" s="332">
        <v>27</v>
      </c>
      <c r="F21" s="332">
        <v>26</v>
      </c>
      <c r="G21" s="331">
        <v>0</v>
      </c>
      <c r="H21" s="331">
        <v>26</v>
      </c>
      <c r="I21" s="332">
        <v>1</v>
      </c>
      <c r="J21" s="331">
        <v>0</v>
      </c>
      <c r="K21" s="331">
        <v>1</v>
      </c>
      <c r="L21" s="585" t="s">
        <v>462</v>
      </c>
      <c r="M21" s="586"/>
      <c r="N21" s="330"/>
    </row>
    <row r="22" spans="1:14" ht="24" thickTop="1" thickBot="1">
      <c r="A22" s="249">
        <v>26</v>
      </c>
      <c r="B22" s="136" t="s">
        <v>492</v>
      </c>
      <c r="C22" s="147">
        <v>15</v>
      </c>
      <c r="D22" s="147">
        <v>0</v>
      </c>
      <c r="E22" s="147">
        <v>15</v>
      </c>
      <c r="F22" s="147">
        <v>15</v>
      </c>
      <c r="G22" s="148">
        <v>0</v>
      </c>
      <c r="H22" s="148">
        <v>15</v>
      </c>
      <c r="I22" s="147">
        <v>0</v>
      </c>
      <c r="J22" s="148">
        <v>0</v>
      </c>
      <c r="K22" s="148">
        <v>0</v>
      </c>
      <c r="L22" s="590" t="s">
        <v>463</v>
      </c>
      <c r="M22" s="591"/>
    </row>
    <row r="23" spans="1:14" s="95" customFormat="1" ht="24" thickTop="1" thickBot="1">
      <c r="A23" s="364">
        <v>28</v>
      </c>
      <c r="B23" s="138" t="s">
        <v>479</v>
      </c>
      <c r="C23" s="332">
        <v>986</v>
      </c>
      <c r="D23" s="332">
        <v>0</v>
      </c>
      <c r="E23" s="332">
        <v>986</v>
      </c>
      <c r="F23" s="332">
        <v>986</v>
      </c>
      <c r="G23" s="331">
        <v>0</v>
      </c>
      <c r="H23" s="331">
        <v>986</v>
      </c>
      <c r="I23" s="332">
        <v>0</v>
      </c>
      <c r="J23" s="331">
        <v>0</v>
      </c>
      <c r="K23" s="331">
        <v>0</v>
      </c>
      <c r="L23" s="585" t="s">
        <v>477</v>
      </c>
      <c r="M23" s="586"/>
      <c r="N23" s="330"/>
    </row>
    <row r="24" spans="1:14" s="95" customFormat="1" ht="16.5" thickTop="1" thickBot="1">
      <c r="A24" s="249">
        <v>35</v>
      </c>
      <c r="B24" s="136" t="s">
        <v>466</v>
      </c>
      <c r="C24" s="147">
        <v>30</v>
      </c>
      <c r="D24" s="147">
        <v>1</v>
      </c>
      <c r="E24" s="147">
        <v>29</v>
      </c>
      <c r="F24" s="147">
        <v>24</v>
      </c>
      <c r="G24" s="148">
        <v>1</v>
      </c>
      <c r="H24" s="148">
        <v>23</v>
      </c>
      <c r="I24" s="147">
        <v>6</v>
      </c>
      <c r="J24" s="148">
        <v>0</v>
      </c>
      <c r="K24" s="148">
        <v>6</v>
      </c>
      <c r="L24" s="590" t="s">
        <v>467</v>
      </c>
      <c r="M24" s="591"/>
      <c r="N24" s="330"/>
    </row>
    <row r="25" spans="1:14" s="95" customFormat="1" ht="23.25" thickTop="1">
      <c r="A25" s="441">
        <v>36</v>
      </c>
      <c r="B25" s="442" t="s">
        <v>487</v>
      </c>
      <c r="C25" s="332">
        <v>528</v>
      </c>
      <c r="D25" s="332">
        <v>0</v>
      </c>
      <c r="E25" s="332">
        <v>528</v>
      </c>
      <c r="F25" s="332">
        <v>527</v>
      </c>
      <c r="G25" s="331">
        <v>0</v>
      </c>
      <c r="H25" s="331">
        <v>527</v>
      </c>
      <c r="I25" s="332">
        <v>1</v>
      </c>
      <c r="J25" s="331">
        <v>0</v>
      </c>
      <c r="K25" s="331">
        <v>1</v>
      </c>
      <c r="L25" s="587" t="s">
        <v>486</v>
      </c>
      <c r="M25" s="588"/>
      <c r="N25" s="330"/>
    </row>
    <row r="26" spans="1:14" ht="43.5" customHeight="1">
      <c r="A26" s="622" t="s">
        <v>4</v>
      </c>
      <c r="B26" s="622"/>
      <c r="C26" s="150">
        <f t="shared" ref="C26:J26" si="0">C11+C14</f>
        <v>6437</v>
      </c>
      <c r="D26" s="150">
        <f t="shared" si="0"/>
        <v>84</v>
      </c>
      <c r="E26" s="150">
        <f t="shared" si="0"/>
        <v>6353</v>
      </c>
      <c r="F26" s="150">
        <f t="shared" si="0"/>
        <v>6330</v>
      </c>
      <c r="G26" s="150">
        <f t="shared" si="0"/>
        <v>84</v>
      </c>
      <c r="H26" s="150">
        <f t="shared" si="0"/>
        <v>6246</v>
      </c>
      <c r="I26" s="150">
        <f t="shared" si="0"/>
        <v>107</v>
      </c>
      <c r="J26" s="150">
        <f t="shared" si="0"/>
        <v>0</v>
      </c>
      <c r="K26" s="150">
        <f>K11+K14</f>
        <v>107</v>
      </c>
      <c r="L26" s="589" t="s">
        <v>0</v>
      </c>
      <c r="M26" s="589"/>
    </row>
  </sheetData>
  <mergeCells count="33">
    <mergeCell ref="A1:M1"/>
    <mergeCell ref="C6:K6"/>
    <mergeCell ref="C7:E7"/>
    <mergeCell ref="F8:H8"/>
    <mergeCell ref="I8:K8"/>
    <mergeCell ref="A2:M2"/>
    <mergeCell ref="A3:M3"/>
    <mergeCell ref="I7:K7"/>
    <mergeCell ref="B7:B10"/>
    <mergeCell ref="C8:E8"/>
    <mergeCell ref="A4:M4"/>
    <mergeCell ref="A5:M5"/>
    <mergeCell ref="A6:B6"/>
    <mergeCell ref="F7:H7"/>
    <mergeCell ref="L7:M10"/>
    <mergeCell ref="A7:A10"/>
    <mergeCell ref="L16:M16"/>
    <mergeCell ref="L17:M17"/>
    <mergeCell ref="L11:M11"/>
    <mergeCell ref="L12:M12"/>
    <mergeCell ref="L13:M13"/>
    <mergeCell ref="L14:M14"/>
    <mergeCell ref="L15:M15"/>
    <mergeCell ref="A26:B26"/>
    <mergeCell ref="L25:M25"/>
    <mergeCell ref="L26:M26"/>
    <mergeCell ref="L18:M18"/>
    <mergeCell ref="L19:M19"/>
    <mergeCell ref="L23:M23"/>
    <mergeCell ref="L22:M22"/>
    <mergeCell ref="L21:M21"/>
    <mergeCell ref="L20:M20"/>
    <mergeCell ref="L24:M24"/>
  </mergeCells>
  <phoneticPr fontId="0" type="noConversion"/>
  <printOptions horizontalCentered="1"/>
  <pageMargins left="0" right="0" top="0.59055118110236227" bottom="0" header="0.51181102362204722" footer="0.51181102362204722"/>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6"/>
  <sheetViews>
    <sheetView view="pageBreakPreview" topLeftCell="A7" zoomScaleNormal="100" zoomScaleSheetLayoutView="100" workbookViewId="0">
      <selection activeCell="A26" sqref="A26:J26"/>
    </sheetView>
  </sheetViews>
  <sheetFormatPr defaultRowHeight="15"/>
  <cols>
    <col min="1" max="1" width="5.77734375" style="110" customWidth="1"/>
    <col min="2" max="2" width="30.77734375" style="3" customWidth="1"/>
    <col min="3" max="3" width="8.33203125" style="1" bestFit="1" customWidth="1"/>
    <col min="4" max="4" width="7.44140625" style="1" bestFit="1" customWidth="1"/>
    <col min="5" max="5" width="8.44140625" style="1" bestFit="1" customWidth="1"/>
    <col min="6" max="6" width="7.44140625" style="1" bestFit="1" customWidth="1"/>
    <col min="7" max="7" width="8.44140625" style="1" bestFit="1" customWidth="1"/>
    <col min="8" max="8" width="7.44140625" style="1" bestFit="1" customWidth="1"/>
    <col min="9" max="9" width="30.77734375" style="1" customWidth="1"/>
    <col min="10" max="10" width="6.77734375" style="1" customWidth="1"/>
    <col min="11" max="16384" width="8.88671875" style="1"/>
  </cols>
  <sheetData>
    <row r="1" spans="1:10" s="14" customFormat="1">
      <c r="A1" s="560"/>
      <c r="B1" s="560"/>
      <c r="C1" s="560"/>
      <c r="D1" s="560"/>
      <c r="E1" s="560"/>
      <c r="F1" s="560"/>
      <c r="G1" s="560"/>
      <c r="H1" s="560"/>
      <c r="I1" s="560"/>
      <c r="J1" s="560"/>
    </row>
    <row r="2" spans="1:10" ht="20.25">
      <c r="A2" s="628" t="s">
        <v>16</v>
      </c>
      <c r="B2" s="628"/>
      <c r="C2" s="628"/>
      <c r="D2" s="628"/>
      <c r="E2" s="628"/>
      <c r="F2" s="628"/>
      <c r="G2" s="628"/>
      <c r="H2" s="628"/>
      <c r="I2" s="628"/>
      <c r="J2" s="628"/>
    </row>
    <row r="3" spans="1:10" ht="20.25">
      <c r="A3" s="628" t="s">
        <v>339</v>
      </c>
      <c r="B3" s="628"/>
      <c r="C3" s="628"/>
      <c r="D3" s="628"/>
      <c r="E3" s="628"/>
      <c r="F3" s="628"/>
      <c r="G3" s="628"/>
      <c r="H3" s="628"/>
      <c r="I3" s="628"/>
      <c r="J3" s="628"/>
    </row>
    <row r="4" spans="1:10" ht="15.75">
      <c r="A4" s="632" t="s">
        <v>93</v>
      </c>
      <c r="B4" s="632"/>
      <c r="C4" s="632"/>
      <c r="D4" s="632"/>
      <c r="E4" s="632"/>
      <c r="F4" s="632"/>
      <c r="G4" s="632"/>
      <c r="H4" s="632"/>
      <c r="I4" s="632"/>
      <c r="J4" s="632"/>
    </row>
    <row r="5" spans="1:10" ht="15.75">
      <c r="A5" s="632" t="s">
        <v>340</v>
      </c>
      <c r="B5" s="632"/>
      <c r="C5" s="632"/>
      <c r="D5" s="632"/>
      <c r="E5" s="632"/>
      <c r="F5" s="632"/>
      <c r="G5" s="632"/>
      <c r="H5" s="632"/>
      <c r="I5" s="632"/>
      <c r="J5" s="632"/>
    </row>
    <row r="6" spans="1:10" ht="15.75">
      <c r="A6" s="636" t="s">
        <v>308</v>
      </c>
      <c r="B6" s="636"/>
      <c r="C6" s="625">
        <v>2012</v>
      </c>
      <c r="D6" s="625"/>
      <c r="E6" s="625"/>
      <c r="F6" s="625"/>
      <c r="G6" s="625"/>
      <c r="H6" s="625"/>
      <c r="I6" s="640" t="s">
        <v>309</v>
      </c>
      <c r="J6" s="640"/>
    </row>
    <row r="7" spans="1:10">
      <c r="A7" s="569" t="s">
        <v>377</v>
      </c>
      <c r="B7" s="637" t="s">
        <v>3</v>
      </c>
      <c r="C7" s="626" t="s">
        <v>13</v>
      </c>
      <c r="D7" s="626"/>
      <c r="E7" s="626"/>
      <c r="F7" s="626" t="s">
        <v>12</v>
      </c>
      <c r="G7" s="626"/>
      <c r="H7" s="626"/>
      <c r="I7" s="626" t="s">
        <v>7</v>
      </c>
      <c r="J7" s="626"/>
    </row>
    <row r="8" spans="1:10">
      <c r="A8" s="570"/>
      <c r="B8" s="638"/>
      <c r="C8" s="627" t="s">
        <v>15</v>
      </c>
      <c r="D8" s="627"/>
      <c r="E8" s="627"/>
      <c r="F8" s="627" t="s">
        <v>14</v>
      </c>
      <c r="G8" s="627"/>
      <c r="H8" s="627"/>
      <c r="I8" s="634"/>
      <c r="J8" s="634"/>
    </row>
    <row r="9" spans="1:10">
      <c r="A9" s="570"/>
      <c r="B9" s="638"/>
      <c r="C9" s="158" t="s">
        <v>0</v>
      </c>
      <c r="D9" s="158" t="s">
        <v>1</v>
      </c>
      <c r="E9" s="158" t="s">
        <v>2</v>
      </c>
      <c r="F9" s="158" t="s">
        <v>0</v>
      </c>
      <c r="G9" s="158" t="s">
        <v>1</v>
      </c>
      <c r="H9" s="158" t="s">
        <v>2</v>
      </c>
      <c r="I9" s="634"/>
      <c r="J9" s="634"/>
    </row>
    <row r="10" spans="1:10">
      <c r="A10" s="571"/>
      <c r="B10" s="639"/>
      <c r="C10" s="178" t="s">
        <v>4</v>
      </c>
      <c r="D10" s="172" t="s">
        <v>5</v>
      </c>
      <c r="E10" s="172" t="s">
        <v>6</v>
      </c>
      <c r="F10" s="178" t="s">
        <v>4</v>
      </c>
      <c r="G10" s="172" t="s">
        <v>5</v>
      </c>
      <c r="H10" s="172" t="s">
        <v>6</v>
      </c>
      <c r="I10" s="635"/>
      <c r="J10" s="635"/>
    </row>
    <row r="11" spans="1:10" ht="29.25" customHeight="1" thickBot="1">
      <c r="A11" s="398" t="s">
        <v>87</v>
      </c>
      <c r="B11" s="400" t="s">
        <v>300</v>
      </c>
      <c r="C11" s="332">
        <v>39434</v>
      </c>
      <c r="D11" s="332">
        <v>37819</v>
      </c>
      <c r="E11" s="332">
        <v>1615</v>
      </c>
      <c r="F11" s="332">
        <v>73</v>
      </c>
      <c r="G11" s="332">
        <v>61</v>
      </c>
      <c r="H11" s="332">
        <v>12</v>
      </c>
      <c r="I11" s="623" t="s">
        <v>446</v>
      </c>
      <c r="J11" s="624"/>
    </row>
    <row r="12" spans="1:10" ht="35.25" thickTop="1" thickBot="1">
      <c r="A12" s="249">
        <v>11</v>
      </c>
      <c r="B12" s="146" t="s">
        <v>471</v>
      </c>
      <c r="C12" s="147">
        <v>39434</v>
      </c>
      <c r="D12" s="148">
        <v>37819</v>
      </c>
      <c r="E12" s="148">
        <v>1615</v>
      </c>
      <c r="F12" s="147">
        <v>73</v>
      </c>
      <c r="G12" s="148">
        <v>61</v>
      </c>
      <c r="H12" s="148">
        <v>12</v>
      </c>
      <c r="I12" s="604" t="s">
        <v>470</v>
      </c>
      <c r="J12" s="605"/>
    </row>
    <row r="13" spans="1:10" ht="27" customHeight="1" thickTop="1" thickBot="1">
      <c r="A13" s="259">
        <v>112</v>
      </c>
      <c r="B13" s="137" t="s">
        <v>449</v>
      </c>
      <c r="C13" s="332">
        <v>39434</v>
      </c>
      <c r="D13" s="331">
        <v>37819</v>
      </c>
      <c r="E13" s="331">
        <v>1615</v>
      </c>
      <c r="F13" s="332">
        <v>73</v>
      </c>
      <c r="G13" s="331">
        <v>61</v>
      </c>
      <c r="H13" s="331">
        <v>12</v>
      </c>
      <c r="I13" s="602" t="s">
        <v>450</v>
      </c>
      <c r="J13" s="603"/>
    </row>
    <row r="14" spans="1:10" ht="17.25" thickTop="1" thickBot="1">
      <c r="A14" s="397" t="s">
        <v>88</v>
      </c>
      <c r="B14" s="149" t="s">
        <v>301</v>
      </c>
      <c r="C14" s="147">
        <v>169084</v>
      </c>
      <c r="D14" s="148">
        <v>168455</v>
      </c>
      <c r="E14" s="148">
        <v>629</v>
      </c>
      <c r="F14" s="147">
        <v>6364</v>
      </c>
      <c r="G14" s="148">
        <v>6269</v>
      </c>
      <c r="H14" s="148">
        <v>95</v>
      </c>
      <c r="I14" s="592" t="s">
        <v>453</v>
      </c>
      <c r="J14" s="593"/>
    </row>
    <row r="15" spans="1:10" s="6" customFormat="1" ht="16.5" thickTop="1" thickBot="1">
      <c r="A15" s="364">
        <v>15</v>
      </c>
      <c r="B15" s="138" t="s">
        <v>472</v>
      </c>
      <c r="C15" s="332">
        <v>12477</v>
      </c>
      <c r="D15" s="331">
        <v>12477</v>
      </c>
      <c r="E15" s="331">
        <v>0</v>
      </c>
      <c r="F15" s="332">
        <v>581</v>
      </c>
      <c r="G15" s="331">
        <v>581</v>
      </c>
      <c r="H15" s="331">
        <v>0</v>
      </c>
      <c r="I15" s="585" t="s">
        <v>454</v>
      </c>
      <c r="J15" s="586"/>
    </row>
    <row r="16" spans="1:10" s="6" customFormat="1" ht="16.5" thickTop="1" thickBot="1">
      <c r="A16" s="249">
        <v>17</v>
      </c>
      <c r="B16" s="136" t="s">
        <v>455</v>
      </c>
      <c r="C16" s="147">
        <v>1512</v>
      </c>
      <c r="D16" s="148">
        <v>1512</v>
      </c>
      <c r="E16" s="148">
        <v>0</v>
      </c>
      <c r="F16" s="147">
        <v>72</v>
      </c>
      <c r="G16" s="148">
        <v>72</v>
      </c>
      <c r="H16" s="148">
        <v>0</v>
      </c>
      <c r="I16" s="590" t="s">
        <v>456</v>
      </c>
      <c r="J16" s="591"/>
    </row>
    <row r="17" spans="1:10" s="6" customFormat="1" ht="24" thickTop="1" thickBot="1">
      <c r="A17" s="364">
        <v>18</v>
      </c>
      <c r="B17" s="138" t="s">
        <v>473</v>
      </c>
      <c r="C17" s="332">
        <v>82839</v>
      </c>
      <c r="D17" s="331">
        <v>82470</v>
      </c>
      <c r="E17" s="331">
        <v>369</v>
      </c>
      <c r="F17" s="332">
        <v>3698</v>
      </c>
      <c r="G17" s="331">
        <v>3620</v>
      </c>
      <c r="H17" s="331">
        <v>78</v>
      </c>
      <c r="I17" s="585" t="s">
        <v>457</v>
      </c>
      <c r="J17" s="586"/>
    </row>
    <row r="18" spans="1:10" s="6" customFormat="1" ht="35.25" thickTop="1" thickBot="1">
      <c r="A18" s="249">
        <v>20</v>
      </c>
      <c r="B18" s="136" t="s">
        <v>498</v>
      </c>
      <c r="C18" s="147">
        <v>9051</v>
      </c>
      <c r="D18" s="148">
        <v>9051</v>
      </c>
      <c r="E18" s="148">
        <v>0</v>
      </c>
      <c r="F18" s="147">
        <v>333</v>
      </c>
      <c r="G18" s="148">
        <v>333</v>
      </c>
      <c r="H18" s="148">
        <v>0</v>
      </c>
      <c r="I18" s="590" t="s">
        <v>476</v>
      </c>
      <c r="J18" s="591"/>
    </row>
    <row r="19" spans="1:10" s="6" customFormat="1" ht="24" thickTop="1" thickBot="1">
      <c r="A19" s="364">
        <v>22</v>
      </c>
      <c r="B19" s="138" t="s">
        <v>483</v>
      </c>
      <c r="C19" s="332">
        <v>2517</v>
      </c>
      <c r="D19" s="331">
        <v>2353</v>
      </c>
      <c r="E19" s="331">
        <v>164</v>
      </c>
      <c r="F19" s="332">
        <v>76</v>
      </c>
      <c r="G19" s="331">
        <v>68</v>
      </c>
      <c r="H19" s="331">
        <v>8</v>
      </c>
      <c r="I19" s="585" t="s">
        <v>496</v>
      </c>
      <c r="J19" s="586"/>
    </row>
    <row r="20" spans="1:10" s="6" customFormat="1" ht="24" thickTop="1" thickBot="1">
      <c r="A20" s="249">
        <v>24</v>
      </c>
      <c r="B20" s="136" t="s">
        <v>494</v>
      </c>
      <c r="C20" s="147">
        <v>1424</v>
      </c>
      <c r="D20" s="148">
        <v>1364</v>
      </c>
      <c r="E20" s="148">
        <v>60</v>
      </c>
      <c r="F20" s="147">
        <v>18</v>
      </c>
      <c r="G20" s="148">
        <v>17</v>
      </c>
      <c r="H20" s="148">
        <v>1</v>
      </c>
      <c r="I20" s="590" t="s">
        <v>461</v>
      </c>
      <c r="J20" s="591"/>
    </row>
    <row r="21" spans="1:10" ht="16.5" thickTop="1" thickBot="1">
      <c r="A21" s="364">
        <v>25</v>
      </c>
      <c r="B21" s="138" t="s">
        <v>493</v>
      </c>
      <c r="C21" s="332">
        <v>941</v>
      </c>
      <c r="D21" s="331">
        <v>941</v>
      </c>
      <c r="E21" s="331">
        <v>0</v>
      </c>
      <c r="F21" s="332">
        <v>27</v>
      </c>
      <c r="G21" s="331">
        <v>26</v>
      </c>
      <c r="H21" s="331">
        <v>1</v>
      </c>
      <c r="I21" s="585" t="s">
        <v>462</v>
      </c>
      <c r="J21" s="586"/>
    </row>
    <row r="22" spans="1:10" ht="24" thickTop="1" thickBot="1">
      <c r="A22" s="249">
        <v>26</v>
      </c>
      <c r="B22" s="136" t="s">
        <v>492</v>
      </c>
      <c r="C22" s="147">
        <v>936</v>
      </c>
      <c r="D22" s="148">
        <v>936</v>
      </c>
      <c r="E22" s="148">
        <v>0</v>
      </c>
      <c r="F22" s="147">
        <v>15</v>
      </c>
      <c r="G22" s="148">
        <v>15</v>
      </c>
      <c r="H22" s="148">
        <v>0</v>
      </c>
      <c r="I22" s="590" t="s">
        <v>463</v>
      </c>
      <c r="J22" s="591"/>
    </row>
    <row r="23" spans="1:10" ht="24" thickTop="1" thickBot="1">
      <c r="A23" s="364">
        <v>28</v>
      </c>
      <c r="B23" s="138" t="s">
        <v>479</v>
      </c>
      <c r="C23" s="332">
        <v>42737</v>
      </c>
      <c r="D23" s="331">
        <v>42737</v>
      </c>
      <c r="E23" s="331">
        <v>0</v>
      </c>
      <c r="F23" s="332">
        <v>986</v>
      </c>
      <c r="G23" s="331">
        <v>986</v>
      </c>
      <c r="H23" s="331">
        <v>0</v>
      </c>
      <c r="I23" s="585" t="s">
        <v>477</v>
      </c>
      <c r="J23" s="586"/>
    </row>
    <row r="24" spans="1:10" ht="16.5" thickTop="1" thickBot="1">
      <c r="A24" s="249">
        <v>35</v>
      </c>
      <c r="B24" s="136" t="s">
        <v>466</v>
      </c>
      <c r="C24" s="147">
        <v>861</v>
      </c>
      <c r="D24" s="148">
        <v>861</v>
      </c>
      <c r="E24" s="148">
        <v>0</v>
      </c>
      <c r="F24" s="147">
        <v>30</v>
      </c>
      <c r="G24" s="148">
        <v>24</v>
      </c>
      <c r="H24" s="148">
        <v>6</v>
      </c>
      <c r="I24" s="590" t="s">
        <v>467</v>
      </c>
      <c r="J24" s="591"/>
    </row>
    <row r="25" spans="1:10" ht="23.25" thickTop="1">
      <c r="A25" s="441">
        <v>36</v>
      </c>
      <c r="B25" s="442" t="s">
        <v>487</v>
      </c>
      <c r="C25" s="332">
        <v>13789</v>
      </c>
      <c r="D25" s="331">
        <v>13753</v>
      </c>
      <c r="E25" s="331">
        <v>36</v>
      </c>
      <c r="F25" s="332">
        <v>528</v>
      </c>
      <c r="G25" s="331">
        <v>527</v>
      </c>
      <c r="H25" s="331">
        <v>1</v>
      </c>
      <c r="I25" s="587" t="s">
        <v>486</v>
      </c>
      <c r="J25" s="588"/>
    </row>
    <row r="26" spans="1:10" ht="40.5" customHeight="1">
      <c r="A26" s="622" t="s">
        <v>4</v>
      </c>
      <c r="B26" s="622"/>
      <c r="C26" s="150">
        <f t="shared" ref="C26:G26" si="0">C11+C14</f>
        <v>208518</v>
      </c>
      <c r="D26" s="150">
        <f t="shared" si="0"/>
        <v>206274</v>
      </c>
      <c r="E26" s="150">
        <f t="shared" si="0"/>
        <v>2244</v>
      </c>
      <c r="F26" s="150">
        <f t="shared" si="0"/>
        <v>6437</v>
      </c>
      <c r="G26" s="150">
        <f t="shared" si="0"/>
        <v>6330</v>
      </c>
      <c r="H26" s="150">
        <f>H11+H14</f>
        <v>107</v>
      </c>
      <c r="I26" s="589" t="s">
        <v>0</v>
      </c>
      <c r="J26" s="589"/>
    </row>
  </sheetData>
  <mergeCells count="32">
    <mergeCell ref="B7:B10"/>
    <mergeCell ref="F7:H7"/>
    <mergeCell ref="C7:E7"/>
    <mergeCell ref="A2:J2"/>
    <mergeCell ref="A3:J3"/>
    <mergeCell ref="A4:J4"/>
    <mergeCell ref="A5:J5"/>
    <mergeCell ref="I6:J6"/>
    <mergeCell ref="C6:H6"/>
    <mergeCell ref="A1:J1"/>
    <mergeCell ref="C8:E8"/>
    <mergeCell ref="F8:H8"/>
    <mergeCell ref="A6:B6"/>
    <mergeCell ref="I20:J20"/>
    <mergeCell ref="I17:J17"/>
    <mergeCell ref="I18:J18"/>
    <mergeCell ref="I16:J16"/>
    <mergeCell ref="I19:J19"/>
    <mergeCell ref="I14:J14"/>
    <mergeCell ref="I12:J12"/>
    <mergeCell ref="I15:J15"/>
    <mergeCell ref="I7:J10"/>
    <mergeCell ref="I11:J11"/>
    <mergeCell ref="I13:J13"/>
    <mergeCell ref="A7:A10"/>
    <mergeCell ref="I21:J21"/>
    <mergeCell ref="I22:J22"/>
    <mergeCell ref="I23:J23"/>
    <mergeCell ref="I24:J24"/>
    <mergeCell ref="A26:B26"/>
    <mergeCell ref="I25:J25"/>
    <mergeCell ref="I26:J26"/>
  </mergeCells>
  <phoneticPr fontId="0" type="noConversion"/>
  <printOptions horizontalCentered="1"/>
  <pageMargins left="0" right="0" top="0.59055118110236227" bottom="0" header="0.51181102362204722" footer="0.51181102362204722"/>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1"/>
  <sheetViews>
    <sheetView view="pageBreakPreview" topLeftCell="A6" zoomScaleNormal="100" zoomScaleSheetLayoutView="100" workbookViewId="0">
      <selection activeCell="F22" sqref="F22"/>
    </sheetView>
  </sheetViews>
  <sheetFormatPr defaultRowHeight="15.75"/>
  <cols>
    <col min="1" max="1" width="20.77734375" style="110" customWidth="1"/>
    <col min="2" max="2" width="5.88671875" style="45" customWidth="1"/>
    <col min="3" max="3" width="7.44140625" style="1" customWidth="1"/>
    <col min="4" max="4" width="7.44140625" style="1" bestFit="1" customWidth="1"/>
    <col min="5" max="5" width="5.44140625" style="1" bestFit="1" customWidth="1"/>
    <col min="6" max="6" width="7.44140625" style="1" bestFit="1" customWidth="1"/>
    <col min="7" max="7" width="6.6640625" style="1" bestFit="1" customWidth="1"/>
    <col min="8" max="8" width="7.44140625" style="1" bestFit="1" customWidth="1"/>
    <col min="9" max="9" width="8.44140625" style="5" bestFit="1" customWidth="1"/>
    <col min="10" max="10" width="20.77734375" style="1" customWidth="1"/>
    <col min="11" max="11" width="2.44140625" style="1" bestFit="1" customWidth="1"/>
    <col min="12" max="16384" width="8.88671875" style="1"/>
  </cols>
  <sheetData>
    <row r="1" spans="1:13" s="14" customFormat="1" ht="54" customHeight="1">
      <c r="A1" s="493"/>
      <c r="B1" s="493"/>
      <c r="C1" s="493"/>
      <c r="D1" s="493"/>
      <c r="E1" s="493"/>
      <c r="F1" s="493"/>
      <c r="G1" s="493"/>
      <c r="H1" s="493"/>
      <c r="I1" s="493"/>
      <c r="J1" s="493"/>
      <c r="K1" s="15"/>
      <c r="L1" s="15"/>
      <c r="M1" s="15"/>
    </row>
    <row r="2" spans="1:13" ht="20.25">
      <c r="A2" s="628" t="s">
        <v>94</v>
      </c>
      <c r="B2" s="628"/>
      <c r="C2" s="628"/>
      <c r="D2" s="628"/>
      <c r="E2" s="628"/>
      <c r="F2" s="628"/>
      <c r="G2" s="628"/>
      <c r="H2" s="628"/>
      <c r="I2" s="628"/>
      <c r="J2" s="628"/>
    </row>
    <row r="3" spans="1:13" ht="20.25">
      <c r="A3" s="628" t="s">
        <v>339</v>
      </c>
      <c r="B3" s="628"/>
      <c r="C3" s="628"/>
      <c r="D3" s="628"/>
      <c r="E3" s="628"/>
      <c r="F3" s="628"/>
      <c r="G3" s="628"/>
      <c r="H3" s="628"/>
      <c r="I3" s="628"/>
      <c r="J3" s="628"/>
    </row>
    <row r="4" spans="1:13" ht="15.75" customHeight="1">
      <c r="A4" s="632" t="s">
        <v>95</v>
      </c>
      <c r="B4" s="632"/>
      <c r="C4" s="632"/>
      <c r="D4" s="632"/>
      <c r="E4" s="632"/>
      <c r="F4" s="632"/>
      <c r="G4" s="632"/>
      <c r="H4" s="632"/>
      <c r="I4" s="632"/>
      <c r="J4" s="632"/>
    </row>
    <row r="5" spans="1:13" ht="15.75" customHeight="1">
      <c r="A5" s="632" t="s">
        <v>340</v>
      </c>
      <c r="B5" s="632"/>
      <c r="C5" s="632"/>
      <c r="D5" s="632"/>
      <c r="E5" s="632"/>
      <c r="F5" s="632"/>
      <c r="G5" s="632"/>
      <c r="H5" s="632"/>
      <c r="I5" s="632"/>
      <c r="J5" s="632"/>
    </row>
    <row r="6" spans="1:13">
      <c r="A6" s="633" t="s">
        <v>311</v>
      </c>
      <c r="B6" s="633"/>
      <c r="C6" s="625">
        <v>2012</v>
      </c>
      <c r="D6" s="625"/>
      <c r="E6" s="625"/>
      <c r="F6" s="625"/>
      <c r="G6" s="625"/>
      <c r="H6" s="625"/>
      <c r="I6" s="640" t="s">
        <v>310</v>
      </c>
      <c r="J6" s="640"/>
    </row>
    <row r="7" spans="1:13" ht="15">
      <c r="A7" s="641" t="s">
        <v>109</v>
      </c>
      <c r="B7" s="651" t="s">
        <v>108</v>
      </c>
      <c r="C7" s="626" t="s">
        <v>13</v>
      </c>
      <c r="D7" s="626"/>
      <c r="E7" s="626"/>
      <c r="F7" s="626" t="s">
        <v>12</v>
      </c>
      <c r="G7" s="626"/>
      <c r="H7" s="626"/>
      <c r="I7" s="626" t="s">
        <v>107</v>
      </c>
      <c r="J7" s="626" t="s">
        <v>106</v>
      </c>
    </row>
    <row r="8" spans="1:13" ht="15" customHeight="1">
      <c r="A8" s="642"/>
      <c r="B8" s="652"/>
      <c r="C8" s="644" t="s">
        <v>15</v>
      </c>
      <c r="D8" s="644"/>
      <c r="E8" s="644"/>
      <c r="F8" s="644" t="s">
        <v>14</v>
      </c>
      <c r="G8" s="644"/>
      <c r="H8" s="644"/>
      <c r="I8" s="634"/>
      <c r="J8" s="634"/>
    </row>
    <row r="9" spans="1:13" ht="15" customHeight="1">
      <c r="A9" s="642"/>
      <c r="B9" s="652"/>
      <c r="C9" s="317" t="s">
        <v>0</v>
      </c>
      <c r="D9" s="317" t="s">
        <v>1</v>
      </c>
      <c r="E9" s="317" t="s">
        <v>2</v>
      </c>
      <c r="F9" s="317" t="s">
        <v>0</v>
      </c>
      <c r="G9" s="317" t="s">
        <v>1</v>
      </c>
      <c r="H9" s="317" t="s">
        <v>2</v>
      </c>
      <c r="I9" s="634"/>
      <c r="J9" s="634"/>
    </row>
    <row r="10" spans="1:13" ht="15.75" customHeight="1">
      <c r="A10" s="643"/>
      <c r="B10" s="627"/>
      <c r="C10" s="172" t="s">
        <v>4</v>
      </c>
      <c r="D10" s="172" t="s">
        <v>5</v>
      </c>
      <c r="E10" s="172" t="s">
        <v>6</v>
      </c>
      <c r="F10" s="172" t="s">
        <v>4</v>
      </c>
      <c r="G10" s="172" t="s">
        <v>5</v>
      </c>
      <c r="H10" s="172" t="s">
        <v>6</v>
      </c>
      <c r="I10" s="635"/>
      <c r="J10" s="635"/>
    </row>
    <row r="11" spans="1:13" s="6" customFormat="1" ht="29.25" customHeight="1" thickBot="1">
      <c r="A11" s="656" t="s">
        <v>98</v>
      </c>
      <c r="B11" s="54" t="s">
        <v>96</v>
      </c>
      <c r="C11" s="78"/>
      <c r="D11" s="68"/>
      <c r="E11" s="68"/>
      <c r="F11" s="78">
        <f>H11+G11</f>
        <v>6353</v>
      </c>
      <c r="G11" s="68">
        <v>6246</v>
      </c>
      <c r="H11" s="68">
        <v>107</v>
      </c>
      <c r="I11" s="55" t="s">
        <v>97</v>
      </c>
      <c r="J11" s="662" t="s">
        <v>101</v>
      </c>
    </row>
    <row r="12" spans="1:13" s="6" customFormat="1" ht="20.25" customHeight="1" thickTop="1" thickBot="1">
      <c r="A12" s="657"/>
      <c r="B12" s="57" t="s">
        <v>99</v>
      </c>
      <c r="C12" s="79"/>
      <c r="D12" s="69"/>
      <c r="E12" s="69"/>
      <c r="F12" s="78">
        <f t="shared" ref="F12:F19" si="0">H12+G12</f>
        <v>84</v>
      </c>
      <c r="G12" s="69">
        <v>84</v>
      </c>
      <c r="H12" s="69">
        <v>0</v>
      </c>
      <c r="I12" s="58" t="s">
        <v>100</v>
      </c>
      <c r="J12" s="663"/>
    </row>
    <row r="13" spans="1:13" s="6" customFormat="1" ht="20.25" customHeight="1" thickTop="1" thickBot="1">
      <c r="A13" s="657"/>
      <c r="B13" s="57" t="s">
        <v>4</v>
      </c>
      <c r="C13" s="79">
        <f>E13+D13</f>
        <v>208519</v>
      </c>
      <c r="D13" s="69">
        <v>206276</v>
      </c>
      <c r="E13" s="69">
        <v>2243</v>
      </c>
      <c r="F13" s="78">
        <f t="shared" si="0"/>
        <v>6437</v>
      </c>
      <c r="G13" s="79">
        <v>6330</v>
      </c>
      <c r="H13" s="79">
        <v>107</v>
      </c>
      <c r="I13" s="58" t="s">
        <v>0</v>
      </c>
      <c r="J13" s="664"/>
    </row>
    <row r="14" spans="1:13" s="6" customFormat="1" ht="20.25" customHeight="1" thickTop="1" thickBot="1">
      <c r="A14" s="658" t="s">
        <v>102</v>
      </c>
      <c r="B14" s="173" t="s">
        <v>96</v>
      </c>
      <c r="C14" s="161"/>
      <c r="D14" s="162"/>
      <c r="E14" s="162"/>
      <c r="F14" s="162">
        <f t="shared" si="0"/>
        <v>0</v>
      </c>
      <c r="G14" s="162">
        <v>0</v>
      </c>
      <c r="H14" s="162">
        <v>0</v>
      </c>
      <c r="I14" s="319" t="s">
        <v>97</v>
      </c>
      <c r="J14" s="653" t="s">
        <v>103</v>
      </c>
    </row>
    <row r="15" spans="1:13" s="6" customFormat="1" ht="20.25" customHeight="1" thickTop="1" thickBot="1">
      <c r="A15" s="658"/>
      <c r="B15" s="173" t="s">
        <v>99</v>
      </c>
      <c r="C15" s="161"/>
      <c r="D15" s="162"/>
      <c r="E15" s="162"/>
      <c r="F15" s="162">
        <f t="shared" si="0"/>
        <v>0</v>
      </c>
      <c r="G15" s="162">
        <v>0</v>
      </c>
      <c r="H15" s="162">
        <v>0</v>
      </c>
      <c r="I15" s="319" t="s">
        <v>100</v>
      </c>
      <c r="J15" s="654"/>
    </row>
    <row r="16" spans="1:13" s="6" customFormat="1" ht="20.25" customHeight="1" thickTop="1" thickBot="1">
      <c r="A16" s="659"/>
      <c r="B16" s="173" t="s">
        <v>4</v>
      </c>
      <c r="C16" s="161">
        <f>SUM(D16:E16)</f>
        <v>0</v>
      </c>
      <c r="D16" s="162">
        <v>0</v>
      </c>
      <c r="E16" s="162">
        <v>0</v>
      </c>
      <c r="F16" s="161">
        <f t="shared" si="0"/>
        <v>0</v>
      </c>
      <c r="G16" s="161">
        <v>0</v>
      </c>
      <c r="H16" s="161">
        <v>0</v>
      </c>
      <c r="I16" s="319" t="s">
        <v>0</v>
      </c>
      <c r="J16" s="655"/>
    </row>
    <row r="17" spans="1:10" s="6" customFormat="1" ht="20.25" customHeight="1" thickTop="1" thickBot="1">
      <c r="A17" s="660" t="s">
        <v>104</v>
      </c>
      <c r="B17" s="57" t="s">
        <v>96</v>
      </c>
      <c r="C17" s="79"/>
      <c r="D17" s="69"/>
      <c r="E17" s="69"/>
      <c r="F17" s="78">
        <f t="shared" si="0"/>
        <v>0</v>
      </c>
      <c r="G17" s="69">
        <v>0</v>
      </c>
      <c r="H17" s="69">
        <v>0</v>
      </c>
      <c r="I17" s="58" t="s">
        <v>97</v>
      </c>
      <c r="J17" s="665" t="s">
        <v>105</v>
      </c>
    </row>
    <row r="18" spans="1:10" s="6" customFormat="1" ht="20.25" customHeight="1" thickTop="1" thickBot="1">
      <c r="A18" s="657"/>
      <c r="B18" s="57" t="s">
        <v>99</v>
      </c>
      <c r="C18" s="79"/>
      <c r="D18" s="69"/>
      <c r="E18" s="69"/>
      <c r="F18" s="78">
        <f t="shared" si="0"/>
        <v>0</v>
      </c>
      <c r="G18" s="69">
        <v>0</v>
      </c>
      <c r="H18" s="69">
        <v>0</v>
      </c>
      <c r="I18" s="58" t="s">
        <v>100</v>
      </c>
      <c r="J18" s="663"/>
    </row>
    <row r="19" spans="1:10" s="6" customFormat="1" ht="20.25" customHeight="1" thickTop="1">
      <c r="A19" s="661"/>
      <c r="B19" s="59" t="s">
        <v>4</v>
      </c>
      <c r="C19" s="86">
        <v>0</v>
      </c>
      <c r="D19" s="365">
        <v>0</v>
      </c>
      <c r="E19" s="365">
        <v>0</v>
      </c>
      <c r="F19" s="86">
        <f t="shared" si="0"/>
        <v>0</v>
      </c>
      <c r="G19" s="86">
        <v>0</v>
      </c>
      <c r="H19" s="86">
        <v>0</v>
      </c>
      <c r="I19" s="60" t="s">
        <v>0</v>
      </c>
      <c r="J19" s="666"/>
    </row>
    <row r="20" spans="1:10" s="8" customFormat="1" ht="21.75" customHeight="1" thickBot="1">
      <c r="A20" s="645" t="s">
        <v>4</v>
      </c>
      <c r="B20" s="175" t="s">
        <v>96</v>
      </c>
      <c r="C20" s="189"/>
      <c r="D20" s="189"/>
      <c r="E20" s="189"/>
      <c r="F20" s="189">
        <f t="shared" ref="F20:H22" si="1">SUM(F11+F14+F17)</f>
        <v>6353</v>
      </c>
      <c r="G20" s="189">
        <f t="shared" si="1"/>
        <v>6246</v>
      </c>
      <c r="H20" s="189">
        <f t="shared" si="1"/>
        <v>107</v>
      </c>
      <c r="I20" s="318" t="s">
        <v>97</v>
      </c>
      <c r="J20" s="648" t="s">
        <v>0</v>
      </c>
    </row>
    <row r="21" spans="1:10" s="9" customFormat="1" ht="21.75" customHeight="1" thickTop="1" thickBot="1">
      <c r="A21" s="646"/>
      <c r="B21" s="176" t="s">
        <v>99</v>
      </c>
      <c r="C21" s="161"/>
      <c r="D21" s="161"/>
      <c r="E21" s="161"/>
      <c r="F21" s="161">
        <f t="shared" si="1"/>
        <v>84</v>
      </c>
      <c r="G21" s="161">
        <f t="shared" si="1"/>
        <v>84</v>
      </c>
      <c r="H21" s="161">
        <f t="shared" si="1"/>
        <v>0</v>
      </c>
      <c r="I21" s="319" t="s">
        <v>100</v>
      </c>
      <c r="J21" s="649"/>
    </row>
    <row r="22" spans="1:10" s="9" customFormat="1" ht="21.75" customHeight="1" thickTop="1">
      <c r="A22" s="647"/>
      <c r="B22" s="177" t="s">
        <v>4</v>
      </c>
      <c r="C22" s="170">
        <f>SUM(C13+C16+C19)</f>
        <v>208519</v>
      </c>
      <c r="D22" s="170">
        <f>SUM(D13+D16+D19)</f>
        <v>206276</v>
      </c>
      <c r="E22" s="170">
        <f>SUM(E13+E16+E19)</f>
        <v>2243</v>
      </c>
      <c r="F22" s="170">
        <f t="shared" si="1"/>
        <v>6437</v>
      </c>
      <c r="G22" s="170">
        <f>SUM(G13+G16+G19)</f>
        <v>6330</v>
      </c>
      <c r="H22" s="170">
        <f t="shared" si="1"/>
        <v>107</v>
      </c>
      <c r="I22" s="320" t="s">
        <v>0</v>
      </c>
      <c r="J22" s="650"/>
    </row>
    <row r="25" spans="1:10">
      <c r="C25" s="70"/>
      <c r="D25" s="70"/>
      <c r="E25" s="70"/>
      <c r="F25" s="70"/>
      <c r="G25" s="70"/>
      <c r="H25" s="70"/>
    </row>
    <row r="37" spans="1:11">
      <c r="A37" s="110">
        <v>36</v>
      </c>
    </row>
    <row r="40" spans="1:11" ht="15">
      <c r="C40" s="211">
        <f>C13+C16+C18+C20+C22+C24+C26+C28+C29+C31+C32+C34+C36+C38+C39</f>
        <v>417038</v>
      </c>
      <c r="D40" s="211">
        <f t="shared" ref="D40:K40" si="2">D13+D16+D18+D20+D22+D24+D26+D28+D29+D31+D32+D34+D36+D38+D39</f>
        <v>412552</v>
      </c>
      <c r="E40" s="211">
        <f t="shared" si="2"/>
        <v>4486</v>
      </c>
      <c r="F40" s="211">
        <f t="shared" si="2"/>
        <v>19227</v>
      </c>
      <c r="G40" s="211">
        <f t="shared" si="2"/>
        <v>18906</v>
      </c>
      <c r="H40" s="211">
        <f t="shared" si="2"/>
        <v>321</v>
      </c>
      <c r="I40" s="211" t="e">
        <f t="shared" si="2"/>
        <v>#VALUE!</v>
      </c>
      <c r="J40" s="211" t="e">
        <f>J13+J16+J17+J20+J22+J24+J26+J28+J29+J31+J32+J34+J36+J38+J39</f>
        <v>#VALUE!</v>
      </c>
      <c r="K40" s="211">
        <f t="shared" si="2"/>
        <v>0</v>
      </c>
    </row>
    <row r="41" spans="1:11">
      <c r="C41" s="211"/>
    </row>
    <row r="42" spans="1:11" ht="15">
      <c r="C42" s="211">
        <f>C13+C16+C18+C20+C22+C24+C26+C28+C29+C31+C32+C34+C36+C38+C39</f>
        <v>417038</v>
      </c>
      <c r="D42" s="211">
        <f t="shared" ref="D42:K42" si="3">D13+D16+D18+D20+D22+D24+D26+D28+D29+D31+D32+D34+D36+D38+D39</f>
        <v>412552</v>
      </c>
      <c r="E42" s="211">
        <f t="shared" si="3"/>
        <v>4486</v>
      </c>
      <c r="F42" s="211">
        <f t="shared" si="3"/>
        <v>19227</v>
      </c>
      <c r="G42" s="211">
        <f t="shared" si="3"/>
        <v>18906</v>
      </c>
      <c r="H42" s="211">
        <f t="shared" si="3"/>
        <v>321</v>
      </c>
      <c r="I42" s="211" t="e">
        <f t="shared" si="3"/>
        <v>#VALUE!</v>
      </c>
      <c r="J42" s="211" t="e">
        <f>J13+J16+J17+J20+J22+J24+J26+J28+J29+J31+J32+J34+J36+J38+J39</f>
        <v>#VALUE!</v>
      </c>
      <c r="K42" s="211">
        <f t="shared" si="3"/>
        <v>0</v>
      </c>
    </row>
    <row r="49" spans="1:9" ht="15">
      <c r="A49" s="1"/>
      <c r="B49" s="1"/>
      <c r="I49" s="1"/>
    </row>
    <row r="50" spans="1:9" ht="15">
      <c r="A50" s="1"/>
      <c r="B50" s="1"/>
      <c r="I50" s="1"/>
    </row>
    <row r="51" spans="1:9" ht="15">
      <c r="A51" s="1"/>
      <c r="B51" s="1"/>
      <c r="I51" s="1"/>
    </row>
    <row r="52" spans="1:9" ht="15">
      <c r="A52" s="1"/>
      <c r="B52" s="1"/>
      <c r="I52" s="1"/>
    </row>
    <row r="53" spans="1:9" ht="15">
      <c r="A53" s="1"/>
      <c r="B53" s="1"/>
      <c r="I53" s="1"/>
    </row>
    <row r="54" spans="1:9" ht="15">
      <c r="A54" s="1"/>
      <c r="B54" s="1"/>
      <c r="I54" s="1"/>
    </row>
    <row r="55" spans="1:9" ht="15">
      <c r="A55" s="1"/>
      <c r="B55" s="1"/>
      <c r="I55" s="1"/>
    </row>
    <row r="56" spans="1:9" ht="15">
      <c r="A56" s="1"/>
      <c r="B56" s="1"/>
      <c r="I56" s="1"/>
    </row>
    <row r="57" spans="1:9" ht="15">
      <c r="A57" s="1"/>
      <c r="B57" s="1"/>
      <c r="I57" s="1"/>
    </row>
    <row r="58" spans="1:9" ht="15">
      <c r="A58" s="1"/>
      <c r="B58" s="1"/>
      <c r="I58" s="1"/>
    </row>
    <row r="59" spans="1:9" ht="15">
      <c r="A59" s="1"/>
      <c r="B59" s="1"/>
      <c r="I59" s="1"/>
    </row>
    <row r="60" spans="1:9" ht="15">
      <c r="A60" s="1"/>
      <c r="B60" s="1"/>
      <c r="I60" s="1"/>
    </row>
    <row r="61" spans="1:9" ht="15">
      <c r="A61" s="1"/>
      <c r="B61" s="1"/>
      <c r="I61" s="1"/>
    </row>
    <row r="62" spans="1:9" ht="15">
      <c r="A62" s="1"/>
      <c r="B62" s="1"/>
      <c r="I62" s="1"/>
    </row>
    <row r="63" spans="1:9" ht="15">
      <c r="A63" s="1"/>
      <c r="B63" s="1"/>
      <c r="I63" s="1"/>
    </row>
    <row r="64" spans="1:9" ht="15">
      <c r="A64" s="1"/>
      <c r="B64" s="1"/>
      <c r="I64" s="1"/>
    </row>
    <row r="65" spans="1:9" ht="15">
      <c r="A65" s="1"/>
      <c r="B65" s="1"/>
      <c r="I65" s="1"/>
    </row>
    <row r="66" spans="1:9" ht="15">
      <c r="A66" s="1"/>
      <c r="B66" s="1"/>
      <c r="I66" s="1"/>
    </row>
    <row r="67" spans="1:9" ht="15">
      <c r="A67" s="1"/>
      <c r="B67" s="1"/>
      <c r="I67" s="1"/>
    </row>
    <row r="68" spans="1:9" ht="15">
      <c r="A68" s="1"/>
      <c r="B68" s="1"/>
      <c r="I68" s="1"/>
    </row>
    <row r="69" spans="1:9" ht="15">
      <c r="A69" s="1"/>
      <c r="B69" s="1"/>
      <c r="I69" s="1"/>
    </row>
    <row r="70" spans="1:9" ht="15">
      <c r="A70" s="1"/>
      <c r="B70" s="1"/>
      <c r="I70" s="1"/>
    </row>
    <row r="71" spans="1:9" ht="15">
      <c r="A71" s="1"/>
      <c r="B71" s="1"/>
      <c r="I71" s="1"/>
    </row>
    <row r="72" spans="1:9" ht="15">
      <c r="A72" s="1"/>
      <c r="B72" s="1"/>
      <c r="I72" s="1"/>
    </row>
    <row r="73" spans="1:9" ht="15">
      <c r="A73" s="1"/>
      <c r="B73" s="1"/>
      <c r="I73" s="1"/>
    </row>
    <row r="74" spans="1:9" ht="15">
      <c r="A74" s="1"/>
      <c r="B74" s="1"/>
      <c r="I74" s="1"/>
    </row>
    <row r="75" spans="1:9" ht="15">
      <c r="A75" s="1"/>
      <c r="B75" s="1"/>
      <c r="I75" s="1"/>
    </row>
    <row r="76" spans="1:9" ht="15">
      <c r="A76" s="1"/>
      <c r="B76" s="1"/>
      <c r="I76" s="1"/>
    </row>
    <row r="77" spans="1:9" ht="15">
      <c r="A77" s="1"/>
      <c r="B77" s="1"/>
      <c r="I77" s="1"/>
    </row>
    <row r="78" spans="1:9" ht="15">
      <c r="A78" s="1"/>
      <c r="B78" s="1"/>
      <c r="I78" s="1"/>
    </row>
    <row r="79" spans="1:9" ht="24" customHeight="1">
      <c r="A79" s="1"/>
      <c r="B79" s="1"/>
      <c r="I79" s="1"/>
    </row>
    <row r="81" spans="3:8" s="1" customFormat="1" ht="15.75" customHeight="1">
      <c r="C81" s="211">
        <f t="shared" ref="C81:H81" si="4">C13+C14+C16+C19+C20+C21+C22+C23+C25+C27+C29+C30+C32+C34+C36+C38+C40+C41+C43+C44+C46+C47+C49+C50+C51+C53+C55+C56+C57+C59+C60+C61+C62+C63+C65+C67+C69+C71+C72+C74+C77</f>
        <v>834076</v>
      </c>
      <c r="D81" s="211">
        <f t="shared" si="4"/>
        <v>825104</v>
      </c>
      <c r="E81" s="211">
        <f t="shared" si="4"/>
        <v>8972</v>
      </c>
      <c r="F81" s="211">
        <f t="shared" si="4"/>
        <v>38538</v>
      </c>
      <c r="G81" s="211">
        <f t="shared" si="4"/>
        <v>37896</v>
      </c>
      <c r="H81" s="211">
        <f t="shared" si="4"/>
        <v>642</v>
      </c>
    </row>
  </sheetData>
  <mergeCells count="24">
    <mergeCell ref="A20:A22"/>
    <mergeCell ref="J20:J22"/>
    <mergeCell ref="C6:H6"/>
    <mergeCell ref="B7:B10"/>
    <mergeCell ref="J14:J16"/>
    <mergeCell ref="A11:A13"/>
    <mergeCell ref="A14:A16"/>
    <mergeCell ref="A17:A19"/>
    <mergeCell ref="J11:J13"/>
    <mergeCell ref="J17:J19"/>
    <mergeCell ref="A1:J1"/>
    <mergeCell ref="A7:A10"/>
    <mergeCell ref="J7:J10"/>
    <mergeCell ref="C8:E8"/>
    <mergeCell ref="F8:H8"/>
    <mergeCell ref="C7:E7"/>
    <mergeCell ref="A2:J2"/>
    <mergeCell ref="A3:J3"/>
    <mergeCell ref="A5:J5"/>
    <mergeCell ref="A6:B6"/>
    <mergeCell ref="A4:J4"/>
    <mergeCell ref="F7:H7"/>
    <mergeCell ref="I7:I10"/>
    <mergeCell ref="I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1"/>
  <sheetViews>
    <sheetView view="pageBreakPreview" topLeftCell="A16" zoomScaleNormal="100" zoomScaleSheetLayoutView="100" workbookViewId="0">
      <selection activeCell="A3" sqref="A3:L3"/>
    </sheetView>
  </sheetViews>
  <sheetFormatPr defaultRowHeight="15"/>
  <cols>
    <col min="1" max="1" width="26.77734375" style="110" customWidth="1"/>
    <col min="2" max="2" width="7.77734375" style="3" customWidth="1"/>
    <col min="3" max="3" width="7.44140625" style="10" bestFit="1" customWidth="1"/>
    <col min="4" max="4" width="7.5546875" style="10" bestFit="1" customWidth="1"/>
    <col min="5" max="5" width="7.44140625" style="1" bestFit="1" customWidth="1"/>
    <col min="6" max="6" width="7.5546875" style="1" bestFit="1" customWidth="1"/>
    <col min="7" max="7" width="6.88671875" style="1" bestFit="1" customWidth="1"/>
    <col min="8" max="8" width="7.5546875" style="1" bestFit="1" customWidth="1"/>
    <col min="9" max="9" width="7.44140625" style="1" bestFit="1" customWidth="1"/>
    <col min="10" max="10" width="7.5546875" style="1" bestFit="1" customWidth="1"/>
    <col min="11" max="11" width="8.44140625" style="1" bestFit="1" customWidth="1"/>
    <col min="12" max="12" width="24.6640625" style="1" bestFit="1" customWidth="1"/>
    <col min="13" max="16384" width="8.88671875" style="1"/>
  </cols>
  <sheetData>
    <row r="1" spans="1:13" s="14" customFormat="1" ht="45" customHeight="1">
      <c r="A1" s="493"/>
      <c r="B1" s="493"/>
      <c r="C1" s="493"/>
      <c r="D1" s="493"/>
      <c r="E1" s="493"/>
      <c r="F1" s="493"/>
      <c r="G1" s="493"/>
      <c r="H1" s="493"/>
      <c r="I1" s="493"/>
      <c r="J1" s="493"/>
      <c r="K1" s="493"/>
      <c r="L1" s="493"/>
      <c r="M1" s="15"/>
    </row>
    <row r="2" spans="1:13" ht="20.25">
      <c r="A2" s="628" t="s">
        <v>110</v>
      </c>
      <c r="B2" s="628"/>
      <c r="C2" s="628"/>
      <c r="D2" s="628"/>
      <c r="E2" s="628"/>
      <c r="F2" s="628"/>
      <c r="G2" s="628"/>
      <c r="H2" s="628"/>
      <c r="I2" s="628"/>
      <c r="J2" s="628"/>
      <c r="K2" s="628"/>
      <c r="L2" s="628"/>
    </row>
    <row r="3" spans="1:13" ht="20.25">
      <c r="A3" s="628" t="s">
        <v>339</v>
      </c>
      <c r="B3" s="628"/>
      <c r="C3" s="628"/>
      <c r="D3" s="628"/>
      <c r="E3" s="628"/>
      <c r="F3" s="628"/>
      <c r="G3" s="628"/>
      <c r="H3" s="628"/>
      <c r="I3" s="628"/>
      <c r="J3" s="628"/>
      <c r="K3" s="628"/>
      <c r="L3" s="628"/>
    </row>
    <row r="4" spans="1:13" ht="15.75" customHeight="1">
      <c r="A4" s="632" t="s">
        <v>111</v>
      </c>
      <c r="B4" s="632"/>
      <c r="C4" s="632"/>
      <c r="D4" s="632"/>
      <c r="E4" s="632"/>
      <c r="F4" s="632"/>
      <c r="G4" s="632"/>
      <c r="H4" s="632"/>
      <c r="I4" s="632"/>
      <c r="J4" s="632"/>
      <c r="K4" s="632"/>
      <c r="L4" s="632"/>
    </row>
    <row r="5" spans="1:13" ht="15.75" customHeight="1">
      <c r="A5" s="632" t="s">
        <v>340</v>
      </c>
      <c r="B5" s="632"/>
      <c r="C5" s="632"/>
      <c r="D5" s="632"/>
      <c r="E5" s="632"/>
      <c r="F5" s="632"/>
      <c r="G5" s="632"/>
      <c r="H5" s="632"/>
      <c r="I5" s="632"/>
      <c r="J5" s="632"/>
      <c r="K5" s="632"/>
      <c r="L5" s="632"/>
    </row>
    <row r="6" spans="1:13" ht="15.75">
      <c r="A6" s="633" t="s">
        <v>584</v>
      </c>
      <c r="B6" s="633"/>
      <c r="C6" s="625">
        <v>2012</v>
      </c>
      <c r="D6" s="625"/>
      <c r="E6" s="625"/>
      <c r="F6" s="625"/>
      <c r="G6" s="625"/>
      <c r="H6" s="625"/>
      <c r="I6" s="625"/>
      <c r="J6" s="625"/>
      <c r="K6" s="640" t="s">
        <v>585</v>
      </c>
      <c r="L6" s="640"/>
    </row>
    <row r="7" spans="1:13" ht="21" customHeight="1">
      <c r="A7" s="641" t="s">
        <v>109</v>
      </c>
      <c r="B7" s="651" t="s">
        <v>108</v>
      </c>
      <c r="C7" s="679" t="s">
        <v>586</v>
      </c>
      <c r="D7" s="679"/>
      <c r="E7" s="679" t="s">
        <v>587</v>
      </c>
      <c r="F7" s="679"/>
      <c r="G7" s="679" t="s">
        <v>588</v>
      </c>
      <c r="H7" s="679"/>
      <c r="I7" s="680" t="s">
        <v>589</v>
      </c>
      <c r="J7" s="680"/>
      <c r="K7" s="626" t="s">
        <v>107</v>
      </c>
      <c r="L7" s="626" t="s">
        <v>106</v>
      </c>
    </row>
    <row r="8" spans="1:13">
      <c r="A8" s="642"/>
      <c r="B8" s="652"/>
      <c r="C8" s="334" t="s">
        <v>112</v>
      </c>
      <c r="D8" s="334" t="s">
        <v>12</v>
      </c>
      <c r="E8" s="334" t="s">
        <v>112</v>
      </c>
      <c r="F8" s="334" t="s">
        <v>12</v>
      </c>
      <c r="G8" s="334" t="s">
        <v>112</v>
      </c>
      <c r="H8" s="334" t="s">
        <v>12</v>
      </c>
      <c r="I8" s="334" t="s">
        <v>112</v>
      </c>
      <c r="J8" s="334" t="s">
        <v>12</v>
      </c>
      <c r="K8" s="634"/>
      <c r="L8" s="634"/>
    </row>
    <row r="9" spans="1:13" ht="19.5">
      <c r="A9" s="643"/>
      <c r="B9" s="627"/>
      <c r="C9" s="159" t="s">
        <v>113</v>
      </c>
      <c r="D9" s="159" t="s">
        <v>14</v>
      </c>
      <c r="E9" s="159" t="s">
        <v>113</v>
      </c>
      <c r="F9" s="159" t="s">
        <v>14</v>
      </c>
      <c r="G9" s="159" t="s">
        <v>113</v>
      </c>
      <c r="H9" s="159" t="s">
        <v>14</v>
      </c>
      <c r="I9" s="159" t="s">
        <v>113</v>
      </c>
      <c r="J9" s="159" t="s">
        <v>14</v>
      </c>
      <c r="K9" s="635"/>
      <c r="L9" s="635"/>
    </row>
    <row r="10" spans="1:13" s="6" customFormat="1" ht="13.5" customHeight="1" thickBot="1">
      <c r="A10" s="672" t="s">
        <v>17</v>
      </c>
      <c r="B10" s="63" t="s">
        <v>96</v>
      </c>
      <c r="C10" s="78">
        <f>SUM(I10+G10+E10)</f>
        <v>0</v>
      </c>
      <c r="D10" s="78">
        <f>SUM(J10+H10+F10)</f>
        <v>108</v>
      </c>
      <c r="E10" s="68"/>
      <c r="F10" s="68">
        <v>0</v>
      </c>
      <c r="G10" s="68"/>
      <c r="H10" s="68">
        <v>0</v>
      </c>
      <c r="I10" s="68"/>
      <c r="J10" s="68">
        <v>108</v>
      </c>
      <c r="K10" s="55" t="s">
        <v>97</v>
      </c>
      <c r="L10" s="678" t="s">
        <v>18</v>
      </c>
    </row>
    <row r="11" spans="1:13" s="6" customFormat="1" ht="29.25" customHeight="1" thickTop="1" thickBot="1">
      <c r="A11" s="667"/>
      <c r="B11" s="61" t="s">
        <v>99</v>
      </c>
      <c r="C11" s="78">
        <f t="shared" ref="C11:C36" si="0">SUM(I11+G11+E11)</f>
        <v>0</v>
      </c>
      <c r="D11" s="78">
        <f t="shared" ref="D11:D36" si="1">SUM(J11+H11+F11)</f>
        <v>0</v>
      </c>
      <c r="E11" s="69"/>
      <c r="F11" s="69">
        <v>0</v>
      </c>
      <c r="G11" s="69"/>
      <c r="H11" s="69">
        <v>0</v>
      </c>
      <c r="I11" s="69"/>
      <c r="J11" s="69">
        <v>0</v>
      </c>
      <c r="K11" s="58" t="s">
        <v>100</v>
      </c>
      <c r="L11" s="670"/>
    </row>
    <row r="12" spans="1:13" s="6" customFormat="1" ht="13.5" customHeight="1" thickTop="1" thickBot="1">
      <c r="A12" s="667"/>
      <c r="B12" s="61" t="s">
        <v>4</v>
      </c>
      <c r="C12" s="78">
        <f t="shared" si="0"/>
        <v>5560</v>
      </c>
      <c r="D12" s="78">
        <f t="shared" si="1"/>
        <v>108</v>
      </c>
      <c r="E12" s="79">
        <v>0</v>
      </c>
      <c r="F12" s="79">
        <v>0</v>
      </c>
      <c r="G12" s="79">
        <v>0</v>
      </c>
      <c r="H12" s="79">
        <v>0</v>
      </c>
      <c r="I12" s="79">
        <v>5560</v>
      </c>
      <c r="J12" s="79">
        <v>108</v>
      </c>
      <c r="K12" s="58" t="s">
        <v>0</v>
      </c>
      <c r="L12" s="670"/>
    </row>
    <row r="13" spans="1:13" s="6" customFormat="1" ht="13.5" customHeight="1" thickTop="1" thickBot="1">
      <c r="A13" s="673" t="s">
        <v>19</v>
      </c>
      <c r="B13" s="160" t="s">
        <v>96</v>
      </c>
      <c r="C13" s="78">
        <f t="shared" si="0"/>
        <v>0</v>
      </c>
      <c r="D13" s="78">
        <f t="shared" si="1"/>
        <v>90</v>
      </c>
      <c r="E13" s="162"/>
      <c r="F13" s="162">
        <v>0</v>
      </c>
      <c r="G13" s="162"/>
      <c r="H13" s="162">
        <v>0</v>
      </c>
      <c r="I13" s="162"/>
      <c r="J13" s="162">
        <v>90</v>
      </c>
      <c r="K13" s="337" t="s">
        <v>97</v>
      </c>
      <c r="L13" s="669" t="s">
        <v>20</v>
      </c>
    </row>
    <row r="14" spans="1:13" s="6" customFormat="1" ht="13.5" customHeight="1" thickTop="1" thickBot="1">
      <c r="A14" s="674"/>
      <c r="B14" s="160" t="s">
        <v>99</v>
      </c>
      <c r="C14" s="78">
        <f t="shared" si="0"/>
        <v>0</v>
      </c>
      <c r="D14" s="78">
        <f t="shared" si="1"/>
        <v>0</v>
      </c>
      <c r="E14" s="162"/>
      <c r="F14" s="162">
        <v>0</v>
      </c>
      <c r="G14" s="162"/>
      <c r="H14" s="162">
        <v>0</v>
      </c>
      <c r="I14" s="162"/>
      <c r="J14" s="162">
        <v>0</v>
      </c>
      <c r="K14" s="337" t="s">
        <v>100</v>
      </c>
      <c r="L14" s="669"/>
    </row>
    <row r="15" spans="1:13" s="6" customFormat="1" ht="13.5" customHeight="1" thickTop="1" thickBot="1">
      <c r="A15" s="674"/>
      <c r="B15" s="160" t="s">
        <v>4</v>
      </c>
      <c r="C15" s="78">
        <f t="shared" si="0"/>
        <v>0</v>
      </c>
      <c r="D15" s="78">
        <f t="shared" si="1"/>
        <v>90</v>
      </c>
      <c r="E15" s="161">
        <v>0</v>
      </c>
      <c r="F15" s="161">
        <v>0</v>
      </c>
      <c r="G15" s="161">
        <v>0</v>
      </c>
      <c r="H15" s="161">
        <v>0</v>
      </c>
      <c r="I15" s="161">
        <v>0</v>
      </c>
      <c r="J15" s="161">
        <v>90</v>
      </c>
      <c r="K15" s="337" t="s">
        <v>0</v>
      </c>
      <c r="L15" s="669"/>
    </row>
    <row r="16" spans="1:13" s="6" customFormat="1" ht="13.5" customHeight="1" thickTop="1" thickBot="1">
      <c r="A16" s="667" t="s">
        <v>21</v>
      </c>
      <c r="B16" s="61" t="s">
        <v>96</v>
      </c>
      <c r="C16" s="78">
        <f t="shared" si="0"/>
        <v>0</v>
      </c>
      <c r="D16" s="78">
        <f t="shared" si="1"/>
        <v>600</v>
      </c>
      <c r="E16" s="69"/>
      <c r="F16" s="69">
        <v>0</v>
      </c>
      <c r="G16" s="69"/>
      <c r="H16" s="69">
        <v>0</v>
      </c>
      <c r="I16" s="69"/>
      <c r="J16" s="69">
        <v>600</v>
      </c>
      <c r="K16" s="58" t="s">
        <v>97</v>
      </c>
      <c r="L16" s="670" t="s">
        <v>22</v>
      </c>
    </row>
    <row r="17" spans="1:12" s="6" customFormat="1" ht="13.5" customHeight="1" thickTop="1" thickBot="1">
      <c r="A17" s="667"/>
      <c r="B17" s="61" t="s">
        <v>99</v>
      </c>
      <c r="C17" s="78">
        <f t="shared" si="0"/>
        <v>0</v>
      </c>
      <c r="D17" s="78">
        <f t="shared" si="1"/>
        <v>32</v>
      </c>
      <c r="E17" s="69"/>
      <c r="F17" s="69">
        <v>0</v>
      </c>
      <c r="G17" s="69"/>
      <c r="H17" s="69">
        <v>0</v>
      </c>
      <c r="I17" s="69"/>
      <c r="J17" s="69">
        <v>32</v>
      </c>
      <c r="K17" s="58" t="s">
        <v>100</v>
      </c>
      <c r="L17" s="670"/>
    </row>
    <row r="18" spans="1:12" s="6" customFormat="1" ht="13.5" customHeight="1" thickTop="1" thickBot="1">
      <c r="A18" s="667"/>
      <c r="B18" s="61" t="s">
        <v>4</v>
      </c>
      <c r="C18" s="78">
        <f t="shared" si="0"/>
        <v>64352</v>
      </c>
      <c r="D18" s="78">
        <f t="shared" si="1"/>
        <v>632</v>
      </c>
      <c r="E18" s="79">
        <v>0</v>
      </c>
      <c r="F18" s="79">
        <v>0</v>
      </c>
      <c r="G18" s="79">
        <v>0</v>
      </c>
      <c r="H18" s="79">
        <v>0</v>
      </c>
      <c r="I18" s="79">
        <v>64352</v>
      </c>
      <c r="J18" s="79">
        <v>632</v>
      </c>
      <c r="K18" s="58" t="s">
        <v>0</v>
      </c>
      <c r="L18" s="670"/>
    </row>
    <row r="19" spans="1:12" s="6" customFormat="1" ht="13.5" customHeight="1" thickTop="1" thickBot="1">
      <c r="A19" s="674" t="s">
        <v>23</v>
      </c>
      <c r="B19" s="160" t="s">
        <v>96</v>
      </c>
      <c r="C19" s="78">
        <f t="shared" si="0"/>
        <v>0</v>
      </c>
      <c r="D19" s="78">
        <f t="shared" si="1"/>
        <v>215</v>
      </c>
      <c r="E19" s="162"/>
      <c r="F19" s="162">
        <v>0</v>
      </c>
      <c r="G19" s="162"/>
      <c r="H19" s="162">
        <v>0</v>
      </c>
      <c r="I19" s="162"/>
      <c r="J19" s="162">
        <v>215</v>
      </c>
      <c r="K19" s="337" t="s">
        <v>97</v>
      </c>
      <c r="L19" s="669" t="s">
        <v>24</v>
      </c>
    </row>
    <row r="20" spans="1:12" s="6" customFormat="1" ht="13.5" customHeight="1" thickTop="1" thickBot="1">
      <c r="A20" s="674"/>
      <c r="B20" s="160" t="s">
        <v>99</v>
      </c>
      <c r="C20" s="78">
        <f t="shared" si="0"/>
        <v>0</v>
      </c>
      <c r="D20" s="78">
        <f t="shared" si="1"/>
        <v>20</v>
      </c>
      <c r="E20" s="162"/>
      <c r="F20" s="162">
        <v>0</v>
      </c>
      <c r="G20" s="162"/>
      <c r="H20" s="162">
        <v>0</v>
      </c>
      <c r="I20" s="162"/>
      <c r="J20" s="162">
        <v>20</v>
      </c>
      <c r="K20" s="337" t="s">
        <v>100</v>
      </c>
      <c r="L20" s="669"/>
    </row>
    <row r="21" spans="1:12" s="6" customFormat="1" ht="13.5" customHeight="1" thickTop="1" thickBot="1">
      <c r="A21" s="674"/>
      <c r="B21" s="160" t="s">
        <v>4</v>
      </c>
      <c r="C21" s="78">
        <f t="shared" si="0"/>
        <v>15924</v>
      </c>
      <c r="D21" s="78">
        <f t="shared" si="1"/>
        <v>235</v>
      </c>
      <c r="E21" s="161">
        <v>0</v>
      </c>
      <c r="F21" s="161">
        <v>0</v>
      </c>
      <c r="G21" s="161">
        <v>0</v>
      </c>
      <c r="H21" s="161">
        <v>0</v>
      </c>
      <c r="I21" s="161">
        <v>15924</v>
      </c>
      <c r="J21" s="161">
        <v>235</v>
      </c>
      <c r="K21" s="337" t="s">
        <v>0</v>
      </c>
      <c r="L21" s="669"/>
    </row>
    <row r="22" spans="1:12" s="6" customFormat="1" ht="14.25" customHeight="1" thickTop="1" thickBot="1">
      <c r="A22" s="667" t="s">
        <v>590</v>
      </c>
      <c r="B22" s="61" t="s">
        <v>96</v>
      </c>
      <c r="C22" s="78">
        <f t="shared" si="0"/>
        <v>0</v>
      </c>
      <c r="D22" s="78">
        <f t="shared" si="1"/>
        <v>702</v>
      </c>
      <c r="E22" s="69"/>
      <c r="F22" s="69">
        <v>0</v>
      </c>
      <c r="G22" s="69"/>
      <c r="H22" s="69">
        <v>0</v>
      </c>
      <c r="I22" s="69"/>
      <c r="J22" s="69">
        <v>702</v>
      </c>
      <c r="K22" s="58" t="s">
        <v>97</v>
      </c>
      <c r="L22" s="670" t="s">
        <v>25</v>
      </c>
    </row>
    <row r="23" spans="1:12" s="6" customFormat="1" ht="14.25" customHeight="1" thickTop="1" thickBot="1">
      <c r="A23" s="667"/>
      <c r="B23" s="61" t="s">
        <v>99</v>
      </c>
      <c r="C23" s="78">
        <f t="shared" si="0"/>
        <v>0</v>
      </c>
      <c r="D23" s="78">
        <f t="shared" si="1"/>
        <v>32</v>
      </c>
      <c r="E23" s="69"/>
      <c r="F23" s="69">
        <v>0</v>
      </c>
      <c r="G23" s="69"/>
      <c r="H23" s="69">
        <v>0</v>
      </c>
      <c r="I23" s="69"/>
      <c r="J23" s="69">
        <v>32</v>
      </c>
      <c r="K23" s="58" t="s">
        <v>100</v>
      </c>
      <c r="L23" s="670"/>
    </row>
    <row r="24" spans="1:12" s="6" customFormat="1" ht="14.25" customHeight="1" thickTop="1" thickBot="1">
      <c r="A24" s="667"/>
      <c r="B24" s="61" t="s">
        <v>4</v>
      </c>
      <c r="C24" s="78">
        <f t="shared" si="0"/>
        <v>31196</v>
      </c>
      <c r="D24" s="78">
        <f t="shared" si="1"/>
        <v>734</v>
      </c>
      <c r="E24" s="79">
        <v>0</v>
      </c>
      <c r="F24" s="79">
        <v>0</v>
      </c>
      <c r="G24" s="79">
        <v>0</v>
      </c>
      <c r="H24" s="79">
        <v>0</v>
      </c>
      <c r="I24" s="79">
        <v>31196</v>
      </c>
      <c r="J24" s="79">
        <v>734</v>
      </c>
      <c r="K24" s="58" t="s">
        <v>0</v>
      </c>
      <c r="L24" s="670"/>
    </row>
    <row r="25" spans="1:12" s="6" customFormat="1" ht="13.5" customHeight="1" thickTop="1" thickBot="1">
      <c r="A25" s="674" t="s">
        <v>26</v>
      </c>
      <c r="B25" s="160" t="s">
        <v>96</v>
      </c>
      <c r="C25" s="78">
        <f t="shared" si="0"/>
        <v>0</v>
      </c>
      <c r="D25" s="78">
        <f t="shared" si="1"/>
        <v>89</v>
      </c>
      <c r="E25" s="162"/>
      <c r="F25" s="162">
        <v>0</v>
      </c>
      <c r="G25" s="162"/>
      <c r="H25" s="162">
        <v>0</v>
      </c>
      <c r="I25" s="162"/>
      <c r="J25" s="162">
        <v>89</v>
      </c>
      <c r="K25" s="337" t="s">
        <v>97</v>
      </c>
      <c r="L25" s="669" t="s">
        <v>27</v>
      </c>
    </row>
    <row r="26" spans="1:12" s="6" customFormat="1" ht="13.5" customHeight="1" thickTop="1" thickBot="1">
      <c r="A26" s="674"/>
      <c r="B26" s="160" t="s">
        <v>99</v>
      </c>
      <c r="C26" s="78">
        <f t="shared" si="0"/>
        <v>0</v>
      </c>
      <c r="D26" s="78">
        <f t="shared" si="1"/>
        <v>0</v>
      </c>
      <c r="E26" s="162"/>
      <c r="F26" s="162">
        <v>0</v>
      </c>
      <c r="G26" s="162"/>
      <c r="H26" s="162">
        <v>0</v>
      </c>
      <c r="I26" s="162"/>
      <c r="J26" s="162">
        <v>0</v>
      </c>
      <c r="K26" s="337" t="s">
        <v>100</v>
      </c>
      <c r="L26" s="669"/>
    </row>
    <row r="27" spans="1:12" s="6" customFormat="1" ht="13.5" customHeight="1" thickTop="1" thickBot="1">
      <c r="A27" s="674"/>
      <c r="B27" s="160" t="s">
        <v>4</v>
      </c>
      <c r="C27" s="78">
        <f t="shared" si="0"/>
        <v>1387</v>
      </c>
      <c r="D27" s="78">
        <f t="shared" si="1"/>
        <v>89</v>
      </c>
      <c r="E27" s="161">
        <v>0</v>
      </c>
      <c r="F27" s="161">
        <v>0</v>
      </c>
      <c r="G27" s="161">
        <v>0</v>
      </c>
      <c r="H27" s="161">
        <v>0</v>
      </c>
      <c r="I27" s="161">
        <v>1387</v>
      </c>
      <c r="J27" s="161">
        <v>89</v>
      </c>
      <c r="K27" s="337" t="s">
        <v>0</v>
      </c>
      <c r="L27" s="669"/>
    </row>
    <row r="28" spans="1:12" s="6" customFormat="1" ht="13.5" customHeight="1" thickTop="1" thickBot="1">
      <c r="A28" s="667" t="s">
        <v>28</v>
      </c>
      <c r="B28" s="61" t="s">
        <v>96</v>
      </c>
      <c r="C28" s="78">
        <f t="shared" si="0"/>
        <v>0</v>
      </c>
      <c r="D28" s="78">
        <f t="shared" si="1"/>
        <v>505</v>
      </c>
      <c r="E28" s="69"/>
      <c r="F28" s="69">
        <v>0</v>
      </c>
      <c r="G28" s="69"/>
      <c r="H28" s="69">
        <v>0</v>
      </c>
      <c r="I28" s="69"/>
      <c r="J28" s="69">
        <v>505</v>
      </c>
      <c r="K28" s="58" t="s">
        <v>97</v>
      </c>
      <c r="L28" s="670" t="s">
        <v>29</v>
      </c>
    </row>
    <row r="29" spans="1:12" s="6" customFormat="1" ht="13.5" customHeight="1" thickTop="1" thickBot="1">
      <c r="A29" s="667"/>
      <c r="B29" s="61" t="s">
        <v>99</v>
      </c>
      <c r="C29" s="78">
        <f t="shared" si="0"/>
        <v>0</v>
      </c>
      <c r="D29" s="78">
        <f t="shared" si="1"/>
        <v>0</v>
      </c>
      <c r="E29" s="69"/>
      <c r="F29" s="69">
        <v>0</v>
      </c>
      <c r="G29" s="69"/>
      <c r="H29" s="69">
        <v>0</v>
      </c>
      <c r="I29" s="69"/>
      <c r="J29" s="69">
        <v>0</v>
      </c>
      <c r="K29" s="58" t="s">
        <v>100</v>
      </c>
      <c r="L29" s="670"/>
    </row>
    <row r="30" spans="1:12" s="6" customFormat="1" ht="13.5" customHeight="1" thickTop="1" thickBot="1">
      <c r="A30" s="667"/>
      <c r="B30" s="61" t="s">
        <v>4</v>
      </c>
      <c r="C30" s="78">
        <f t="shared" si="0"/>
        <v>10374</v>
      </c>
      <c r="D30" s="78">
        <f t="shared" si="1"/>
        <v>505</v>
      </c>
      <c r="E30" s="69">
        <v>0</v>
      </c>
      <c r="F30" s="69">
        <v>0</v>
      </c>
      <c r="G30" s="69">
        <v>0</v>
      </c>
      <c r="H30" s="69">
        <v>0</v>
      </c>
      <c r="I30" s="69">
        <v>10374</v>
      </c>
      <c r="J30" s="69">
        <v>505</v>
      </c>
      <c r="K30" s="58" t="s">
        <v>0</v>
      </c>
      <c r="L30" s="670"/>
    </row>
    <row r="31" spans="1:12" s="6" customFormat="1" ht="13.5" customHeight="1" thickTop="1" thickBot="1">
      <c r="A31" s="674" t="s">
        <v>30</v>
      </c>
      <c r="B31" s="160" t="s">
        <v>96</v>
      </c>
      <c r="C31" s="78">
        <f t="shared" si="0"/>
        <v>0</v>
      </c>
      <c r="D31" s="78">
        <f t="shared" si="1"/>
        <v>3448</v>
      </c>
      <c r="E31" s="161"/>
      <c r="F31" s="161">
        <v>0</v>
      </c>
      <c r="G31" s="161"/>
      <c r="H31" s="161">
        <v>0</v>
      </c>
      <c r="I31" s="161"/>
      <c r="J31" s="161">
        <v>3448</v>
      </c>
      <c r="K31" s="337" t="s">
        <v>97</v>
      </c>
      <c r="L31" s="669" t="s">
        <v>31</v>
      </c>
    </row>
    <row r="32" spans="1:12" s="6" customFormat="1" ht="13.5" customHeight="1" thickTop="1" thickBot="1">
      <c r="A32" s="674"/>
      <c r="B32" s="160" t="s">
        <v>99</v>
      </c>
      <c r="C32" s="78">
        <f t="shared" si="0"/>
        <v>0</v>
      </c>
      <c r="D32" s="78">
        <f t="shared" si="1"/>
        <v>0</v>
      </c>
      <c r="E32" s="162"/>
      <c r="F32" s="162">
        <v>0</v>
      </c>
      <c r="G32" s="162"/>
      <c r="H32" s="162">
        <v>0</v>
      </c>
      <c r="I32" s="162"/>
      <c r="J32" s="162">
        <v>0</v>
      </c>
      <c r="K32" s="337" t="s">
        <v>100</v>
      </c>
      <c r="L32" s="669"/>
    </row>
    <row r="33" spans="1:12" s="6" customFormat="1" ht="13.5" customHeight="1" thickTop="1" thickBot="1">
      <c r="A33" s="674"/>
      <c r="B33" s="160" t="s">
        <v>4</v>
      </c>
      <c r="C33" s="78">
        <f t="shared" si="0"/>
        <v>69872</v>
      </c>
      <c r="D33" s="78">
        <f t="shared" si="1"/>
        <v>3448</v>
      </c>
      <c r="E33" s="161">
        <v>0</v>
      </c>
      <c r="F33" s="161">
        <v>0</v>
      </c>
      <c r="G33" s="161">
        <v>0</v>
      </c>
      <c r="H33" s="161">
        <v>0</v>
      </c>
      <c r="I33" s="161">
        <v>69872</v>
      </c>
      <c r="J33" s="161">
        <v>3448</v>
      </c>
      <c r="K33" s="337" t="s">
        <v>0</v>
      </c>
      <c r="L33" s="669"/>
    </row>
    <row r="34" spans="1:12" s="6" customFormat="1" ht="13.5" customHeight="1" thickTop="1" thickBot="1">
      <c r="A34" s="667" t="s">
        <v>32</v>
      </c>
      <c r="B34" s="61" t="s">
        <v>96</v>
      </c>
      <c r="C34" s="78">
        <f t="shared" si="0"/>
        <v>0</v>
      </c>
      <c r="D34" s="78">
        <f t="shared" si="1"/>
        <v>596</v>
      </c>
      <c r="E34" s="69"/>
      <c r="F34" s="69">
        <v>0</v>
      </c>
      <c r="G34" s="69"/>
      <c r="H34" s="69">
        <v>0</v>
      </c>
      <c r="I34" s="69"/>
      <c r="J34" s="69">
        <v>596</v>
      </c>
      <c r="K34" s="58" t="s">
        <v>97</v>
      </c>
      <c r="L34" s="670" t="s">
        <v>33</v>
      </c>
    </row>
    <row r="35" spans="1:12" s="6" customFormat="1" ht="13.5" customHeight="1" thickTop="1" thickBot="1">
      <c r="A35" s="667"/>
      <c r="B35" s="61" t="s">
        <v>99</v>
      </c>
      <c r="C35" s="78">
        <f t="shared" si="0"/>
        <v>0</v>
      </c>
      <c r="D35" s="78">
        <f t="shared" si="1"/>
        <v>0</v>
      </c>
      <c r="E35" s="69"/>
      <c r="F35" s="69">
        <v>0</v>
      </c>
      <c r="G35" s="69"/>
      <c r="H35" s="69">
        <v>0</v>
      </c>
      <c r="I35" s="69"/>
      <c r="J35" s="69">
        <v>0</v>
      </c>
      <c r="K35" s="58" t="s">
        <v>100</v>
      </c>
      <c r="L35" s="670"/>
    </row>
    <row r="36" spans="1:12" ht="13.5" customHeight="1" thickTop="1">
      <c r="A36" s="668"/>
      <c r="B36" s="62" t="s">
        <v>4</v>
      </c>
      <c r="C36" s="80">
        <f t="shared" si="0"/>
        <v>9856</v>
      </c>
      <c r="D36" s="80">
        <f t="shared" si="1"/>
        <v>596</v>
      </c>
      <c r="E36" s="80">
        <v>0</v>
      </c>
      <c r="F36" s="80">
        <v>0</v>
      </c>
      <c r="G36" s="80">
        <v>0</v>
      </c>
      <c r="H36" s="80">
        <v>0</v>
      </c>
      <c r="I36" s="80">
        <v>9856</v>
      </c>
      <c r="J36" s="80">
        <v>596</v>
      </c>
      <c r="K36" s="60" t="s">
        <v>0</v>
      </c>
      <c r="L36" s="671"/>
    </row>
    <row r="37" spans="1:12" ht="21.75" customHeight="1" thickBot="1">
      <c r="A37" s="675" t="s">
        <v>4</v>
      </c>
      <c r="B37" s="164" t="s">
        <v>96</v>
      </c>
      <c r="C37" s="165">
        <f t="shared" ref="C37:I39" si="2">SUM(C10+C13+C16+C19+C22+C25+C28+C31+C34)</f>
        <v>0</v>
      </c>
      <c r="D37" s="165">
        <f t="shared" si="2"/>
        <v>6353</v>
      </c>
      <c r="E37" s="165"/>
      <c r="F37" s="165">
        <f>SUM(F10+F13+F16+F19+F22+F25+F28+F31+F34)</f>
        <v>0</v>
      </c>
      <c r="G37" s="165"/>
      <c r="H37" s="165">
        <f>SUM(H10+H13+H16+H19+H22+H25+H28+H31+H34)</f>
        <v>0</v>
      </c>
      <c r="I37" s="165"/>
      <c r="J37" s="165">
        <f>SUM(J10+J13+J16+J19+J22+J25+J28+J31+J34)</f>
        <v>6353</v>
      </c>
      <c r="K37" s="336" t="s">
        <v>97</v>
      </c>
      <c r="L37" s="648" t="s">
        <v>0</v>
      </c>
    </row>
    <row r="38" spans="1:12" ht="21.75" customHeight="1" thickTop="1" thickBot="1">
      <c r="A38" s="676"/>
      <c r="B38" s="168" t="s">
        <v>99</v>
      </c>
      <c r="C38" s="161">
        <f t="shared" si="2"/>
        <v>0</v>
      </c>
      <c r="D38" s="161">
        <f t="shared" si="2"/>
        <v>84</v>
      </c>
      <c r="E38" s="161"/>
      <c r="F38" s="161">
        <f>SUM(F11+F14+F17+F20+F23+F26+F29+F32+F35)</f>
        <v>0</v>
      </c>
      <c r="G38" s="161"/>
      <c r="H38" s="161">
        <f>SUM(H11+H14+H17+H20+H23+H26+H29+H32+H35)</f>
        <v>0</v>
      </c>
      <c r="I38" s="161"/>
      <c r="J38" s="161">
        <f>SUM(J11+J14+J17+J20+J23+J26+J29+J32+J35)</f>
        <v>84</v>
      </c>
      <c r="K38" s="337" t="s">
        <v>100</v>
      </c>
      <c r="L38" s="649"/>
    </row>
    <row r="39" spans="1:12" ht="21.75" customHeight="1" thickTop="1">
      <c r="A39" s="677"/>
      <c r="B39" s="169" t="s">
        <v>4</v>
      </c>
      <c r="C39" s="170">
        <f t="shared" si="2"/>
        <v>208521</v>
      </c>
      <c r="D39" s="170">
        <f t="shared" si="2"/>
        <v>6437</v>
      </c>
      <c r="E39" s="170">
        <f t="shared" si="2"/>
        <v>0</v>
      </c>
      <c r="F39" s="170">
        <f t="shared" si="2"/>
        <v>0</v>
      </c>
      <c r="G39" s="170">
        <f t="shared" si="2"/>
        <v>0</v>
      </c>
      <c r="H39" s="170">
        <f t="shared" si="2"/>
        <v>0</v>
      </c>
      <c r="I39" s="170">
        <f t="shared" si="2"/>
        <v>208521</v>
      </c>
      <c r="J39" s="170">
        <f>SUM(J12+J15+J18+J21+J24+J27+J30+J33+J36)</f>
        <v>6437</v>
      </c>
      <c r="K39" s="338" t="s">
        <v>0</v>
      </c>
      <c r="L39" s="650"/>
    </row>
    <row r="40" spans="1:12">
      <c r="C40" s="212"/>
      <c r="D40" s="212"/>
      <c r="E40" s="212"/>
      <c r="F40" s="212"/>
      <c r="G40" s="212"/>
      <c r="H40" s="212"/>
      <c r="I40" s="212"/>
      <c r="J40" s="212"/>
      <c r="K40" s="212"/>
    </row>
    <row r="41" spans="1:12">
      <c r="C41" s="212"/>
    </row>
    <row r="42" spans="1:12">
      <c r="C42" s="212"/>
      <c r="D42" s="212"/>
      <c r="E42" s="212"/>
      <c r="F42" s="212"/>
      <c r="G42" s="212"/>
      <c r="H42" s="212"/>
      <c r="I42" s="212"/>
      <c r="J42" s="212"/>
      <c r="K42" s="212"/>
    </row>
    <row r="79" spans="1:4">
      <c r="A79" s="1"/>
      <c r="B79" s="1"/>
      <c r="C79" s="1"/>
      <c r="D79" s="1"/>
    </row>
    <row r="81" spans="3:8" s="1" customFormat="1">
      <c r="C81" s="212"/>
      <c r="D81" s="212"/>
      <c r="E81" s="212"/>
      <c r="F81" s="212"/>
      <c r="G81" s="212"/>
      <c r="H81" s="212"/>
    </row>
  </sheetData>
  <mergeCells count="36">
    <mergeCell ref="A1:L1"/>
    <mergeCell ref="A6:B6"/>
    <mergeCell ref="K6:L6"/>
    <mergeCell ref="C6:J6"/>
    <mergeCell ref="A7:A9"/>
    <mergeCell ref="A37:A39"/>
    <mergeCell ref="L37:L39"/>
    <mergeCell ref="A2:L2"/>
    <mergeCell ref="A3:L3"/>
    <mergeCell ref="A4:L4"/>
    <mergeCell ref="A5:L5"/>
    <mergeCell ref="B7:B9"/>
    <mergeCell ref="L10:L12"/>
    <mergeCell ref="L13:L15"/>
    <mergeCell ref="C7:D7"/>
    <mergeCell ref="E7:F7"/>
    <mergeCell ref="G7:H7"/>
    <mergeCell ref="I7:J7"/>
    <mergeCell ref="L7:L9"/>
    <mergeCell ref="K7:K9"/>
    <mergeCell ref="A31:A33"/>
    <mergeCell ref="A34:A36"/>
    <mergeCell ref="L31:L33"/>
    <mergeCell ref="L34:L36"/>
    <mergeCell ref="A10:A12"/>
    <mergeCell ref="A13:A15"/>
    <mergeCell ref="A16:A18"/>
    <mergeCell ref="A19:A21"/>
    <mergeCell ref="A22:A24"/>
    <mergeCell ref="A25:A27"/>
    <mergeCell ref="A28:A30"/>
    <mergeCell ref="L16:L18"/>
    <mergeCell ref="L19:L21"/>
    <mergeCell ref="L25:L27"/>
    <mergeCell ref="L28:L30"/>
    <mergeCell ref="L22:L24"/>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7"/>
  <sheetViews>
    <sheetView view="pageBreakPreview" topLeftCell="A6" zoomScaleNormal="100" zoomScaleSheetLayoutView="100" workbookViewId="0">
      <selection activeCell="L24" sqref="A24:M24"/>
    </sheetView>
  </sheetViews>
  <sheetFormatPr defaultRowHeight="15"/>
  <cols>
    <col min="1" max="1" width="5.88671875" style="110" bestFit="1" customWidth="1"/>
    <col min="2" max="2" width="28.77734375" style="110" customWidth="1"/>
    <col min="3" max="4" width="7.44140625" style="1" bestFit="1" customWidth="1"/>
    <col min="5" max="5" width="7" style="1" bestFit="1" customWidth="1"/>
    <col min="6" max="6" width="7.44140625" style="1" bestFit="1" customWidth="1"/>
    <col min="7" max="7" width="5.44140625" style="1" bestFit="1" customWidth="1"/>
    <col min="8" max="8" width="7.44140625" style="1" bestFit="1" customWidth="1"/>
    <col min="9" max="9" width="6.6640625" style="1" bestFit="1" customWidth="1"/>
    <col min="10" max="10" width="6.44140625" style="1" bestFit="1" customWidth="1"/>
    <col min="11" max="11" width="7.44140625" style="1" bestFit="1" customWidth="1"/>
    <col min="12" max="12" width="7.77734375" style="1" customWidth="1"/>
    <col min="13" max="13" width="28.77734375" style="1" customWidth="1"/>
    <col min="14" max="16384" width="8.88671875" style="1"/>
  </cols>
  <sheetData>
    <row r="1" spans="1:13" s="14" customFormat="1">
      <c r="A1" s="493"/>
      <c r="B1" s="493"/>
      <c r="C1" s="493"/>
      <c r="D1" s="493"/>
      <c r="E1" s="493"/>
      <c r="F1" s="493"/>
      <c r="G1" s="493"/>
      <c r="H1" s="493"/>
      <c r="I1" s="493"/>
      <c r="J1" s="493"/>
      <c r="K1" s="493"/>
      <c r="L1" s="493"/>
      <c r="M1" s="493"/>
    </row>
    <row r="2" spans="1:13" s="11" customFormat="1" ht="20.25">
      <c r="A2" s="628" t="s">
        <v>116</v>
      </c>
      <c r="B2" s="628"/>
      <c r="C2" s="628"/>
      <c r="D2" s="628"/>
      <c r="E2" s="628"/>
      <c r="F2" s="628"/>
      <c r="G2" s="628"/>
      <c r="H2" s="628"/>
      <c r="I2" s="628"/>
      <c r="J2" s="628"/>
      <c r="K2" s="628"/>
      <c r="L2" s="628"/>
      <c r="M2" s="628"/>
    </row>
    <row r="3" spans="1:13" s="11" customFormat="1" ht="20.25">
      <c r="A3" s="681" t="s">
        <v>339</v>
      </c>
      <c r="B3" s="681"/>
      <c r="C3" s="681"/>
      <c r="D3" s="681"/>
      <c r="E3" s="681"/>
      <c r="F3" s="681"/>
      <c r="G3" s="681"/>
      <c r="H3" s="681"/>
      <c r="I3" s="681"/>
      <c r="J3" s="681"/>
      <c r="K3" s="681"/>
      <c r="L3" s="681"/>
      <c r="M3" s="681"/>
    </row>
    <row r="4" spans="1:13" ht="15.75">
      <c r="A4" s="632" t="s">
        <v>117</v>
      </c>
      <c r="B4" s="632"/>
      <c r="C4" s="632"/>
      <c r="D4" s="632"/>
      <c r="E4" s="632"/>
      <c r="F4" s="632"/>
      <c r="G4" s="632"/>
      <c r="H4" s="632"/>
      <c r="I4" s="632"/>
      <c r="J4" s="632"/>
      <c r="K4" s="632"/>
      <c r="L4" s="632"/>
      <c r="M4" s="632"/>
    </row>
    <row r="5" spans="1:13" ht="15.75">
      <c r="A5" s="682" t="s">
        <v>340</v>
      </c>
      <c r="B5" s="682"/>
      <c r="C5" s="682"/>
      <c r="D5" s="682"/>
      <c r="E5" s="682"/>
      <c r="F5" s="682"/>
      <c r="G5" s="682"/>
      <c r="H5" s="682"/>
      <c r="I5" s="682"/>
      <c r="J5" s="682"/>
      <c r="K5" s="682"/>
      <c r="L5" s="682"/>
      <c r="M5" s="682"/>
    </row>
    <row r="6" spans="1:13" ht="15.75">
      <c r="A6" s="633" t="s">
        <v>313</v>
      </c>
      <c r="B6" s="633"/>
      <c r="C6" s="625">
        <v>2012</v>
      </c>
      <c r="D6" s="625"/>
      <c r="E6" s="625"/>
      <c r="F6" s="625"/>
      <c r="G6" s="625"/>
      <c r="H6" s="625"/>
      <c r="I6" s="625"/>
      <c r="J6" s="625"/>
      <c r="K6" s="625"/>
      <c r="L6" s="333"/>
      <c r="M6" s="335" t="s">
        <v>312</v>
      </c>
    </row>
    <row r="7" spans="1:13" ht="51">
      <c r="A7" s="257" t="s">
        <v>370</v>
      </c>
      <c r="B7" s="651" t="s">
        <v>3</v>
      </c>
      <c r="C7" s="342" t="s">
        <v>0</v>
      </c>
      <c r="D7" s="339" t="s">
        <v>43</v>
      </c>
      <c r="E7" s="339" t="s">
        <v>44</v>
      </c>
      <c r="F7" s="339" t="s">
        <v>45</v>
      </c>
      <c r="G7" s="339" t="s">
        <v>81</v>
      </c>
      <c r="H7" s="339" t="s">
        <v>80</v>
      </c>
      <c r="I7" s="339" t="s">
        <v>86</v>
      </c>
      <c r="J7" s="339" t="s">
        <v>84</v>
      </c>
      <c r="K7" s="339" t="s">
        <v>114</v>
      </c>
      <c r="L7" s="626" t="s">
        <v>7</v>
      </c>
      <c r="M7" s="626"/>
    </row>
    <row r="8" spans="1:13" ht="39">
      <c r="A8" s="341" t="s">
        <v>50</v>
      </c>
      <c r="B8" s="627"/>
      <c r="C8" s="155" t="s">
        <v>4</v>
      </c>
      <c r="D8" s="141" t="s">
        <v>46</v>
      </c>
      <c r="E8" s="141" t="s">
        <v>47</v>
      </c>
      <c r="F8" s="141" t="s">
        <v>48</v>
      </c>
      <c r="G8" s="141" t="s">
        <v>82</v>
      </c>
      <c r="H8" s="141" t="s">
        <v>83</v>
      </c>
      <c r="I8" s="141" t="s">
        <v>49</v>
      </c>
      <c r="J8" s="141" t="s">
        <v>85</v>
      </c>
      <c r="K8" s="141" t="s">
        <v>115</v>
      </c>
      <c r="L8" s="635"/>
      <c r="M8" s="635"/>
    </row>
    <row r="9" spans="1:13" ht="16.5" customHeight="1" thickBot="1">
      <c r="A9" s="398" t="s">
        <v>87</v>
      </c>
      <c r="B9" s="400" t="s">
        <v>300</v>
      </c>
      <c r="C9" s="332">
        <v>1250</v>
      </c>
      <c r="D9" s="332">
        <v>0</v>
      </c>
      <c r="E9" s="332">
        <v>28</v>
      </c>
      <c r="F9" s="332">
        <v>0</v>
      </c>
      <c r="G9" s="332">
        <v>56</v>
      </c>
      <c r="H9" s="332">
        <v>74</v>
      </c>
      <c r="I9" s="332">
        <v>302</v>
      </c>
      <c r="J9" s="332">
        <v>173</v>
      </c>
      <c r="K9" s="332">
        <v>617</v>
      </c>
      <c r="L9" s="623" t="s">
        <v>446</v>
      </c>
      <c r="M9" s="624"/>
    </row>
    <row r="10" spans="1:13" ht="35.25" customHeight="1" thickTop="1" thickBot="1">
      <c r="A10" s="249">
        <v>11</v>
      </c>
      <c r="B10" s="146" t="s">
        <v>471</v>
      </c>
      <c r="C10" s="148">
        <v>1250</v>
      </c>
      <c r="D10" s="148">
        <v>0</v>
      </c>
      <c r="E10" s="148">
        <v>28</v>
      </c>
      <c r="F10" s="148">
        <v>0</v>
      </c>
      <c r="G10" s="148">
        <v>56</v>
      </c>
      <c r="H10" s="148">
        <v>74</v>
      </c>
      <c r="I10" s="148">
        <v>302</v>
      </c>
      <c r="J10" s="148">
        <v>173</v>
      </c>
      <c r="K10" s="148">
        <v>617</v>
      </c>
      <c r="L10" s="604" t="s">
        <v>470</v>
      </c>
      <c r="M10" s="605"/>
    </row>
    <row r="11" spans="1:13" ht="29.25" customHeight="1" thickTop="1" thickBot="1">
      <c r="A11" s="259">
        <v>112</v>
      </c>
      <c r="B11" s="137" t="s">
        <v>449</v>
      </c>
      <c r="C11" s="332">
        <v>1250</v>
      </c>
      <c r="D11" s="331">
        <v>0</v>
      </c>
      <c r="E11" s="331">
        <v>28</v>
      </c>
      <c r="F11" s="331">
        <v>0</v>
      </c>
      <c r="G11" s="331">
        <v>56</v>
      </c>
      <c r="H11" s="331">
        <v>74</v>
      </c>
      <c r="I11" s="331">
        <v>302</v>
      </c>
      <c r="J11" s="331">
        <v>173</v>
      </c>
      <c r="K11" s="331">
        <v>617</v>
      </c>
      <c r="L11" s="602" t="s">
        <v>450</v>
      </c>
      <c r="M11" s="603"/>
    </row>
    <row r="12" spans="1:13" ht="16.5" customHeight="1" thickTop="1" thickBot="1">
      <c r="A12" s="397" t="s">
        <v>88</v>
      </c>
      <c r="B12" s="149" t="s">
        <v>301</v>
      </c>
      <c r="C12" s="148">
        <v>399411</v>
      </c>
      <c r="D12" s="148">
        <v>1226</v>
      </c>
      <c r="E12" s="148">
        <v>2628</v>
      </c>
      <c r="F12" s="148">
        <v>9162</v>
      </c>
      <c r="G12" s="148">
        <v>1798</v>
      </c>
      <c r="H12" s="148">
        <v>9193</v>
      </c>
      <c r="I12" s="148">
        <v>3492</v>
      </c>
      <c r="J12" s="148">
        <v>4292</v>
      </c>
      <c r="K12" s="148">
        <v>367620</v>
      </c>
      <c r="L12" s="592" t="s">
        <v>453</v>
      </c>
      <c r="M12" s="593"/>
    </row>
    <row r="13" spans="1:13" ht="16.5" customHeight="1" thickTop="1" thickBot="1">
      <c r="A13" s="364">
        <v>15</v>
      </c>
      <c r="B13" s="138" t="s">
        <v>472</v>
      </c>
      <c r="C13" s="332">
        <v>25858</v>
      </c>
      <c r="D13" s="331">
        <v>13</v>
      </c>
      <c r="E13" s="331">
        <v>105</v>
      </c>
      <c r="F13" s="331">
        <v>302</v>
      </c>
      <c r="G13" s="331">
        <v>132</v>
      </c>
      <c r="H13" s="331">
        <v>1377</v>
      </c>
      <c r="I13" s="331">
        <v>1199</v>
      </c>
      <c r="J13" s="331">
        <v>106</v>
      </c>
      <c r="K13" s="331">
        <v>22624</v>
      </c>
      <c r="L13" s="585" t="s">
        <v>454</v>
      </c>
      <c r="M13" s="586"/>
    </row>
    <row r="14" spans="1:13" ht="16.5" customHeight="1" thickTop="1" thickBot="1">
      <c r="A14" s="249">
        <v>17</v>
      </c>
      <c r="B14" s="136" t="s">
        <v>455</v>
      </c>
      <c r="C14" s="148">
        <v>2223</v>
      </c>
      <c r="D14" s="148">
        <v>0</v>
      </c>
      <c r="E14" s="148">
        <v>0</v>
      </c>
      <c r="F14" s="148">
        <v>0</v>
      </c>
      <c r="G14" s="148">
        <v>20</v>
      </c>
      <c r="H14" s="148">
        <v>146</v>
      </c>
      <c r="I14" s="148">
        <v>0</v>
      </c>
      <c r="J14" s="148">
        <v>0</v>
      </c>
      <c r="K14" s="148">
        <v>2057</v>
      </c>
      <c r="L14" s="590" t="s">
        <v>456</v>
      </c>
      <c r="M14" s="591"/>
    </row>
    <row r="15" spans="1:13" ht="21" customHeight="1" thickTop="1" thickBot="1">
      <c r="A15" s="364">
        <v>18</v>
      </c>
      <c r="B15" s="138" t="s">
        <v>473</v>
      </c>
      <c r="C15" s="332">
        <v>143807</v>
      </c>
      <c r="D15" s="331">
        <v>223</v>
      </c>
      <c r="E15" s="331">
        <v>1006</v>
      </c>
      <c r="F15" s="331">
        <v>3027</v>
      </c>
      <c r="G15" s="331">
        <v>302</v>
      </c>
      <c r="H15" s="331">
        <v>3480</v>
      </c>
      <c r="I15" s="331">
        <v>1405</v>
      </c>
      <c r="J15" s="331">
        <v>591</v>
      </c>
      <c r="K15" s="331">
        <v>133773</v>
      </c>
      <c r="L15" s="585" t="s">
        <v>457</v>
      </c>
      <c r="M15" s="586"/>
    </row>
    <row r="16" spans="1:13" ht="30.75" customHeight="1" thickTop="1" thickBot="1">
      <c r="A16" s="249">
        <v>20</v>
      </c>
      <c r="B16" s="136" t="s">
        <v>498</v>
      </c>
      <c r="C16" s="148">
        <v>18989</v>
      </c>
      <c r="D16" s="148">
        <v>121</v>
      </c>
      <c r="E16" s="148">
        <v>89</v>
      </c>
      <c r="F16" s="148">
        <v>338</v>
      </c>
      <c r="G16" s="148">
        <v>484</v>
      </c>
      <c r="H16" s="148">
        <v>673</v>
      </c>
      <c r="I16" s="148">
        <v>20</v>
      </c>
      <c r="J16" s="148">
        <v>390</v>
      </c>
      <c r="K16" s="148">
        <v>16874</v>
      </c>
      <c r="L16" s="590" t="s">
        <v>476</v>
      </c>
      <c r="M16" s="591"/>
    </row>
    <row r="17" spans="1:13" ht="16.5" customHeight="1" thickTop="1" thickBot="1">
      <c r="A17" s="364">
        <v>22</v>
      </c>
      <c r="B17" s="138" t="s">
        <v>483</v>
      </c>
      <c r="C17" s="332">
        <v>4798</v>
      </c>
      <c r="D17" s="331">
        <v>4</v>
      </c>
      <c r="E17" s="331">
        <v>4</v>
      </c>
      <c r="F17" s="331">
        <v>39</v>
      </c>
      <c r="G17" s="331">
        <v>5</v>
      </c>
      <c r="H17" s="331">
        <v>23</v>
      </c>
      <c r="I17" s="331">
        <v>125</v>
      </c>
      <c r="J17" s="331">
        <v>12</v>
      </c>
      <c r="K17" s="331">
        <v>4586</v>
      </c>
      <c r="L17" s="585" t="s">
        <v>496</v>
      </c>
      <c r="M17" s="586"/>
    </row>
    <row r="18" spans="1:13" ht="16.5" customHeight="1" thickTop="1" thickBot="1">
      <c r="A18" s="249">
        <v>24</v>
      </c>
      <c r="B18" s="136" t="s">
        <v>494</v>
      </c>
      <c r="C18" s="148">
        <v>2000</v>
      </c>
      <c r="D18" s="148">
        <v>0</v>
      </c>
      <c r="E18" s="148">
        <v>23</v>
      </c>
      <c r="F18" s="148">
        <v>213</v>
      </c>
      <c r="G18" s="148">
        <v>4</v>
      </c>
      <c r="H18" s="148">
        <v>62</v>
      </c>
      <c r="I18" s="148">
        <v>15</v>
      </c>
      <c r="J18" s="148">
        <v>76</v>
      </c>
      <c r="K18" s="148">
        <v>1607</v>
      </c>
      <c r="L18" s="590" t="s">
        <v>461</v>
      </c>
      <c r="M18" s="591"/>
    </row>
    <row r="19" spans="1:13" ht="16.5" customHeight="1" thickTop="1" thickBot="1">
      <c r="A19" s="364">
        <v>25</v>
      </c>
      <c r="B19" s="138" t="s">
        <v>493</v>
      </c>
      <c r="C19" s="332">
        <v>4654</v>
      </c>
      <c r="D19" s="331">
        <v>381</v>
      </c>
      <c r="E19" s="331">
        <v>4</v>
      </c>
      <c r="F19" s="331">
        <v>38</v>
      </c>
      <c r="G19" s="331">
        <v>7</v>
      </c>
      <c r="H19" s="331">
        <v>20</v>
      </c>
      <c r="I19" s="331">
        <v>1</v>
      </c>
      <c r="J19" s="331">
        <v>159</v>
      </c>
      <c r="K19" s="331">
        <v>4044</v>
      </c>
      <c r="L19" s="585" t="s">
        <v>462</v>
      </c>
      <c r="M19" s="586"/>
    </row>
    <row r="20" spans="1:13" ht="24" customHeight="1" thickTop="1" thickBot="1">
      <c r="A20" s="249">
        <v>26</v>
      </c>
      <c r="B20" s="136" t="s">
        <v>492</v>
      </c>
      <c r="C20" s="332">
        <v>2424</v>
      </c>
      <c r="D20" s="331">
        <v>2</v>
      </c>
      <c r="E20" s="331">
        <v>8</v>
      </c>
      <c r="F20" s="331">
        <v>63</v>
      </c>
      <c r="G20" s="331">
        <v>10</v>
      </c>
      <c r="H20" s="331">
        <v>59</v>
      </c>
      <c r="I20" s="331">
        <v>0</v>
      </c>
      <c r="J20" s="331">
        <v>131</v>
      </c>
      <c r="K20" s="331">
        <v>2151</v>
      </c>
      <c r="L20" s="590" t="s">
        <v>463</v>
      </c>
      <c r="M20" s="591"/>
    </row>
    <row r="21" spans="1:13" ht="21" customHeight="1" thickTop="1" thickBot="1">
      <c r="A21" s="364">
        <v>28</v>
      </c>
      <c r="B21" s="138" t="s">
        <v>479</v>
      </c>
      <c r="C21" s="148">
        <v>175175</v>
      </c>
      <c r="D21" s="148">
        <v>404</v>
      </c>
      <c r="E21" s="148">
        <v>1178</v>
      </c>
      <c r="F21" s="148">
        <v>2548</v>
      </c>
      <c r="G21" s="148">
        <v>684</v>
      </c>
      <c r="H21" s="148">
        <v>2506</v>
      </c>
      <c r="I21" s="148">
        <v>473</v>
      </c>
      <c r="J21" s="148">
        <v>2543</v>
      </c>
      <c r="K21" s="148">
        <v>164839</v>
      </c>
      <c r="L21" s="585" t="s">
        <v>477</v>
      </c>
      <c r="M21" s="586"/>
    </row>
    <row r="22" spans="1:13" ht="16.5" customHeight="1" thickTop="1" thickBot="1">
      <c r="A22" s="249">
        <v>35</v>
      </c>
      <c r="B22" s="136" t="s">
        <v>466</v>
      </c>
      <c r="C22" s="332">
        <v>1381</v>
      </c>
      <c r="D22" s="331">
        <v>0</v>
      </c>
      <c r="E22" s="331">
        <v>6</v>
      </c>
      <c r="F22" s="331">
        <v>86</v>
      </c>
      <c r="G22" s="331">
        <v>0</v>
      </c>
      <c r="H22" s="331">
        <v>0</v>
      </c>
      <c r="I22" s="331">
        <v>0</v>
      </c>
      <c r="J22" s="331">
        <v>0</v>
      </c>
      <c r="K22" s="331">
        <v>1289</v>
      </c>
      <c r="L22" s="590" t="s">
        <v>467</v>
      </c>
      <c r="M22" s="591"/>
    </row>
    <row r="23" spans="1:13" ht="24" customHeight="1" thickTop="1">
      <c r="A23" s="441">
        <v>36</v>
      </c>
      <c r="B23" s="442" t="s">
        <v>487</v>
      </c>
      <c r="C23" s="148">
        <v>18102</v>
      </c>
      <c r="D23" s="148">
        <v>78</v>
      </c>
      <c r="E23" s="148">
        <v>205</v>
      </c>
      <c r="F23" s="148">
        <v>2508</v>
      </c>
      <c r="G23" s="148">
        <v>150</v>
      </c>
      <c r="H23" s="148">
        <v>847</v>
      </c>
      <c r="I23" s="148">
        <v>254</v>
      </c>
      <c r="J23" s="148">
        <v>284</v>
      </c>
      <c r="K23" s="148">
        <v>13776</v>
      </c>
      <c r="L23" s="587" t="s">
        <v>486</v>
      </c>
      <c r="M23" s="588"/>
    </row>
    <row r="24" spans="1:13" ht="35.25" customHeight="1">
      <c r="A24" s="622" t="s">
        <v>4</v>
      </c>
      <c r="B24" s="622"/>
      <c r="C24" s="150">
        <f t="shared" ref="C24:J24" si="0">C9+C12</f>
        <v>400661</v>
      </c>
      <c r="D24" s="150">
        <f t="shared" si="0"/>
        <v>1226</v>
      </c>
      <c r="E24" s="150">
        <f t="shared" si="0"/>
        <v>2656</v>
      </c>
      <c r="F24" s="150">
        <f t="shared" si="0"/>
        <v>9162</v>
      </c>
      <c r="G24" s="150">
        <f t="shared" si="0"/>
        <v>1854</v>
      </c>
      <c r="H24" s="150">
        <f t="shared" si="0"/>
        <v>9267</v>
      </c>
      <c r="I24" s="150">
        <f t="shared" si="0"/>
        <v>3794</v>
      </c>
      <c r="J24" s="150">
        <f t="shared" si="0"/>
        <v>4465</v>
      </c>
      <c r="K24" s="150">
        <f>K9+K12</f>
        <v>368237</v>
      </c>
      <c r="L24" s="589" t="s">
        <v>0</v>
      </c>
      <c r="M24" s="589"/>
    </row>
    <row r="26" spans="1:13">
      <c r="C26" s="211"/>
      <c r="D26" s="211"/>
      <c r="E26" s="211"/>
      <c r="F26" s="211"/>
      <c r="G26" s="211"/>
      <c r="H26" s="211"/>
      <c r="I26" s="211"/>
      <c r="J26" s="211"/>
      <c r="K26" s="211"/>
    </row>
    <row r="27" spans="1:13">
      <c r="C27" s="211"/>
    </row>
    <row r="28" spans="1:13">
      <c r="C28" s="211"/>
      <c r="D28" s="211"/>
      <c r="E28" s="211"/>
      <c r="F28" s="211"/>
      <c r="G28" s="211"/>
      <c r="H28" s="211"/>
      <c r="I28" s="211"/>
      <c r="J28" s="211"/>
      <c r="K28" s="21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8" ht="24" customHeight="1">
      <c r="A65" s="1"/>
      <c r="B65" s="1"/>
    </row>
    <row r="67" spans="1:8">
      <c r="A67" s="1"/>
      <c r="B67" s="1"/>
      <c r="C67" s="211"/>
      <c r="D67" s="211"/>
      <c r="E67" s="211"/>
      <c r="F67" s="211"/>
      <c r="G67" s="211"/>
      <c r="H67" s="211"/>
    </row>
  </sheetData>
  <mergeCells count="26">
    <mergeCell ref="L20:M20"/>
    <mergeCell ref="A1:M1"/>
    <mergeCell ref="A6:B6"/>
    <mergeCell ref="B7:B8"/>
    <mergeCell ref="A2:M2"/>
    <mergeCell ref="A3:M3"/>
    <mergeCell ref="L16:M16"/>
    <mergeCell ref="L17:M17"/>
    <mergeCell ref="L13:M13"/>
    <mergeCell ref="A4:M4"/>
    <mergeCell ref="A5:M5"/>
    <mergeCell ref="C6:K6"/>
    <mergeCell ref="L7:M8"/>
    <mergeCell ref="L14:M14"/>
    <mergeCell ref="L9:M9"/>
    <mergeCell ref="L10:M10"/>
    <mergeCell ref="L11:M11"/>
    <mergeCell ref="L12:M12"/>
    <mergeCell ref="L18:M18"/>
    <mergeCell ref="L15:M15"/>
    <mergeCell ref="L19:M19"/>
    <mergeCell ref="L22:M22"/>
    <mergeCell ref="L24:M24"/>
    <mergeCell ref="A24:B24"/>
    <mergeCell ref="L21:M21"/>
    <mergeCell ref="L23:M23"/>
  </mergeCells>
  <phoneticPr fontId="0" type="noConversion"/>
  <printOptions horizontalCentered="1"/>
  <pageMargins left="0" right="0" top="0.59055118110236227" bottom="0" header="0.51181102362204722" footer="0.51181102362204722"/>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7"/>
  <sheetViews>
    <sheetView view="pageBreakPreview" zoomScaleNormal="100" zoomScaleSheetLayoutView="100" workbookViewId="0">
      <selection activeCell="G33" sqref="G33"/>
    </sheetView>
  </sheetViews>
  <sheetFormatPr defaultRowHeight="15"/>
  <cols>
    <col min="1" max="1" width="5.88671875" style="110" bestFit="1" customWidth="1"/>
    <col min="2" max="2" width="28.77734375" style="3" customWidth="1"/>
    <col min="3" max="4" width="7.44140625" style="1" bestFit="1" customWidth="1"/>
    <col min="5" max="5" width="5.77734375" style="1" bestFit="1" customWidth="1"/>
    <col min="6" max="6" width="7.44140625" style="1" bestFit="1" customWidth="1"/>
    <col min="7" max="7" width="7.33203125" style="1" bestFit="1" customWidth="1"/>
    <col min="8" max="8" width="7.44140625" style="1" bestFit="1" customWidth="1"/>
    <col min="9" max="9" width="6.6640625" style="1" bestFit="1" customWidth="1"/>
    <col min="10" max="10" width="6.33203125" style="1" bestFit="1" customWidth="1"/>
    <col min="11" max="11" width="6" style="1" bestFit="1" customWidth="1"/>
    <col min="12" max="12" width="7.33203125" style="1" bestFit="1" customWidth="1"/>
    <col min="13" max="13" width="7.77734375" style="1" customWidth="1"/>
    <col min="14" max="14" width="26.77734375" style="1" bestFit="1" customWidth="1"/>
    <col min="15" max="16384" width="8.88671875" style="1"/>
  </cols>
  <sheetData>
    <row r="1" spans="1:14" s="14" customFormat="1" ht="4.5" customHeight="1">
      <c r="A1" s="493"/>
      <c r="B1" s="493"/>
      <c r="C1" s="493"/>
      <c r="D1" s="493"/>
      <c r="E1" s="493"/>
      <c r="F1" s="493"/>
      <c r="G1" s="493"/>
      <c r="H1" s="493"/>
      <c r="I1" s="493"/>
      <c r="J1" s="493"/>
      <c r="K1" s="493"/>
      <c r="L1" s="493"/>
      <c r="M1" s="493"/>
      <c r="N1" s="493"/>
    </row>
    <row r="2" spans="1:14" s="11" customFormat="1" ht="20.25">
      <c r="A2" s="628" t="s">
        <v>122</v>
      </c>
      <c r="B2" s="628"/>
      <c r="C2" s="628"/>
      <c r="D2" s="628"/>
      <c r="E2" s="628"/>
      <c r="F2" s="628"/>
      <c r="G2" s="628"/>
      <c r="H2" s="628"/>
      <c r="I2" s="628"/>
      <c r="J2" s="628"/>
      <c r="K2" s="628"/>
      <c r="L2" s="628"/>
      <c r="M2" s="628"/>
      <c r="N2" s="628"/>
    </row>
    <row r="3" spans="1:14" s="11" customFormat="1" ht="20.25">
      <c r="A3" s="681" t="s">
        <v>339</v>
      </c>
      <c r="B3" s="681"/>
      <c r="C3" s="681"/>
      <c r="D3" s="681"/>
      <c r="E3" s="681"/>
      <c r="F3" s="681"/>
      <c r="G3" s="681"/>
      <c r="H3" s="681"/>
      <c r="I3" s="681"/>
      <c r="J3" s="681"/>
      <c r="K3" s="681"/>
      <c r="L3" s="681"/>
      <c r="M3" s="681"/>
      <c r="N3" s="681"/>
    </row>
    <row r="4" spans="1:14" ht="15.75">
      <c r="A4" s="632" t="s">
        <v>123</v>
      </c>
      <c r="B4" s="632"/>
      <c r="C4" s="632"/>
      <c r="D4" s="632"/>
      <c r="E4" s="632"/>
      <c r="F4" s="632"/>
      <c r="G4" s="632"/>
      <c r="H4" s="632"/>
      <c r="I4" s="632"/>
      <c r="J4" s="632"/>
      <c r="K4" s="632"/>
      <c r="L4" s="632"/>
      <c r="M4" s="632"/>
      <c r="N4" s="632"/>
    </row>
    <row r="5" spans="1:14" ht="15.75">
      <c r="A5" s="682" t="s">
        <v>340</v>
      </c>
      <c r="B5" s="682"/>
      <c r="C5" s="682"/>
      <c r="D5" s="682"/>
      <c r="E5" s="682"/>
      <c r="F5" s="682"/>
      <c r="G5" s="682"/>
      <c r="H5" s="682"/>
      <c r="I5" s="682"/>
      <c r="J5" s="682"/>
      <c r="K5" s="682"/>
      <c r="L5" s="682"/>
      <c r="M5" s="682"/>
      <c r="N5" s="682"/>
    </row>
    <row r="6" spans="1:14" ht="15.75">
      <c r="A6" s="633" t="s">
        <v>315</v>
      </c>
      <c r="B6" s="633"/>
      <c r="C6" s="625">
        <v>2012</v>
      </c>
      <c r="D6" s="625"/>
      <c r="E6" s="625"/>
      <c r="F6" s="625"/>
      <c r="G6" s="625"/>
      <c r="H6" s="625"/>
      <c r="I6" s="625"/>
      <c r="J6" s="625"/>
      <c r="K6" s="625"/>
      <c r="L6" s="625"/>
      <c r="M6" s="333"/>
      <c r="N6" s="335" t="s">
        <v>314</v>
      </c>
    </row>
    <row r="7" spans="1:14" ht="76.5">
      <c r="A7" s="257" t="s">
        <v>370</v>
      </c>
      <c r="B7" s="651" t="s">
        <v>3</v>
      </c>
      <c r="C7" s="342" t="s">
        <v>0</v>
      </c>
      <c r="D7" s="339" t="s">
        <v>118</v>
      </c>
      <c r="E7" s="339" t="s">
        <v>119</v>
      </c>
      <c r="F7" s="339" t="s">
        <v>121</v>
      </c>
      <c r="G7" s="339" t="s">
        <v>120</v>
      </c>
      <c r="H7" s="339" t="s">
        <v>34</v>
      </c>
      <c r="I7" s="339" t="s">
        <v>35</v>
      </c>
      <c r="J7" s="339" t="s">
        <v>36</v>
      </c>
      <c r="K7" s="339" t="s">
        <v>37</v>
      </c>
      <c r="L7" s="339" t="s">
        <v>38</v>
      </c>
      <c r="M7" s="626" t="s">
        <v>7</v>
      </c>
      <c r="N7" s="626"/>
    </row>
    <row r="8" spans="1:14" ht="58.5">
      <c r="A8" s="341" t="s">
        <v>50</v>
      </c>
      <c r="B8" s="627"/>
      <c r="C8" s="155" t="s">
        <v>4</v>
      </c>
      <c r="D8" s="141" t="s">
        <v>124</v>
      </c>
      <c r="E8" s="141" t="s">
        <v>125</v>
      </c>
      <c r="F8" s="141" t="s">
        <v>126</v>
      </c>
      <c r="G8" s="141" t="s">
        <v>127</v>
      </c>
      <c r="H8" s="141" t="s">
        <v>128</v>
      </c>
      <c r="I8" s="141" t="s">
        <v>39</v>
      </c>
      <c r="J8" s="141" t="s">
        <v>40</v>
      </c>
      <c r="K8" s="141" t="s">
        <v>41</v>
      </c>
      <c r="L8" s="141" t="s">
        <v>42</v>
      </c>
      <c r="M8" s="635"/>
      <c r="N8" s="635"/>
    </row>
    <row r="9" spans="1:14" ht="16.5" customHeight="1" thickBot="1">
      <c r="A9" s="398" t="s">
        <v>87</v>
      </c>
      <c r="B9" s="400" t="s">
        <v>300</v>
      </c>
      <c r="C9" s="94">
        <v>97275</v>
      </c>
      <c r="D9" s="94">
        <v>74907</v>
      </c>
      <c r="E9" s="94">
        <v>0</v>
      </c>
      <c r="F9" s="94">
        <v>0</v>
      </c>
      <c r="G9" s="94">
        <v>5404</v>
      </c>
      <c r="H9" s="94">
        <v>381</v>
      </c>
      <c r="I9" s="94">
        <v>68</v>
      </c>
      <c r="J9" s="94">
        <v>1274</v>
      </c>
      <c r="K9" s="94">
        <v>464</v>
      </c>
      <c r="L9" s="94">
        <v>14777</v>
      </c>
      <c r="M9" s="623" t="s">
        <v>446</v>
      </c>
      <c r="N9" s="624"/>
    </row>
    <row r="10" spans="1:14" ht="35.25" customHeight="1" thickTop="1" thickBot="1">
      <c r="A10" s="249">
        <v>11</v>
      </c>
      <c r="B10" s="146" t="s">
        <v>471</v>
      </c>
      <c r="C10" s="148">
        <v>97275</v>
      </c>
      <c r="D10" s="148">
        <v>74907</v>
      </c>
      <c r="E10" s="148">
        <v>0</v>
      </c>
      <c r="F10" s="148">
        <v>0</v>
      </c>
      <c r="G10" s="148">
        <v>5404</v>
      </c>
      <c r="H10" s="148">
        <v>381</v>
      </c>
      <c r="I10" s="148">
        <v>68</v>
      </c>
      <c r="J10" s="148">
        <v>1274</v>
      </c>
      <c r="K10" s="148">
        <v>464</v>
      </c>
      <c r="L10" s="148">
        <v>14777</v>
      </c>
      <c r="M10" s="604" t="s">
        <v>470</v>
      </c>
      <c r="N10" s="605"/>
    </row>
    <row r="11" spans="1:14" ht="29.25" customHeight="1" thickTop="1" thickBot="1">
      <c r="A11" s="259">
        <v>112</v>
      </c>
      <c r="B11" s="137" t="s">
        <v>449</v>
      </c>
      <c r="C11" s="94">
        <v>97275</v>
      </c>
      <c r="D11" s="85">
        <v>74907</v>
      </c>
      <c r="E11" s="85">
        <v>0</v>
      </c>
      <c r="F11" s="85">
        <v>0</v>
      </c>
      <c r="G11" s="85">
        <v>5404</v>
      </c>
      <c r="H11" s="85">
        <v>381</v>
      </c>
      <c r="I11" s="85">
        <v>68</v>
      </c>
      <c r="J11" s="85">
        <v>1274</v>
      </c>
      <c r="K11" s="85">
        <v>464</v>
      </c>
      <c r="L11" s="85">
        <v>14777</v>
      </c>
      <c r="M11" s="602" t="s">
        <v>450</v>
      </c>
      <c r="N11" s="603"/>
    </row>
    <row r="12" spans="1:14" ht="16.5" customHeight="1" thickTop="1" thickBot="1">
      <c r="A12" s="397" t="s">
        <v>88</v>
      </c>
      <c r="B12" s="149" t="s">
        <v>301</v>
      </c>
      <c r="C12" s="148">
        <v>125274</v>
      </c>
      <c r="D12" s="148">
        <v>8524</v>
      </c>
      <c r="E12" s="148">
        <v>918</v>
      </c>
      <c r="F12" s="148">
        <v>69</v>
      </c>
      <c r="G12" s="148">
        <v>3191</v>
      </c>
      <c r="H12" s="148">
        <v>5126</v>
      </c>
      <c r="I12" s="148">
        <v>1412</v>
      </c>
      <c r="J12" s="148">
        <v>1738</v>
      </c>
      <c r="K12" s="148">
        <v>1075</v>
      </c>
      <c r="L12" s="148">
        <v>103221</v>
      </c>
      <c r="M12" s="592" t="s">
        <v>453</v>
      </c>
      <c r="N12" s="593"/>
    </row>
    <row r="13" spans="1:14" ht="24" customHeight="1" thickTop="1" thickBot="1">
      <c r="A13" s="364">
        <v>15</v>
      </c>
      <c r="B13" s="138" t="s">
        <v>472</v>
      </c>
      <c r="C13" s="94">
        <v>8588</v>
      </c>
      <c r="D13" s="85">
        <v>372</v>
      </c>
      <c r="E13" s="85">
        <v>69</v>
      </c>
      <c r="F13" s="85">
        <v>69</v>
      </c>
      <c r="G13" s="85">
        <v>393</v>
      </c>
      <c r="H13" s="85">
        <v>148</v>
      </c>
      <c r="I13" s="85">
        <v>794</v>
      </c>
      <c r="J13" s="85">
        <v>40</v>
      </c>
      <c r="K13" s="85">
        <v>0</v>
      </c>
      <c r="L13" s="85">
        <v>6703</v>
      </c>
      <c r="M13" s="585" t="s">
        <v>454</v>
      </c>
      <c r="N13" s="586"/>
    </row>
    <row r="14" spans="1:14" ht="16.5" customHeight="1" thickTop="1" thickBot="1">
      <c r="A14" s="249">
        <v>17</v>
      </c>
      <c r="B14" s="136" t="s">
        <v>455</v>
      </c>
      <c r="C14" s="148">
        <v>654</v>
      </c>
      <c r="D14" s="148">
        <v>0</v>
      </c>
      <c r="E14" s="148">
        <v>0</v>
      </c>
      <c r="F14" s="148">
        <v>0</v>
      </c>
      <c r="G14" s="148">
        <v>0</v>
      </c>
      <c r="H14" s="148">
        <v>0</v>
      </c>
      <c r="I14" s="148">
        <v>0</v>
      </c>
      <c r="J14" s="148">
        <v>0</v>
      </c>
      <c r="K14" s="148">
        <v>0</v>
      </c>
      <c r="L14" s="148">
        <v>654</v>
      </c>
      <c r="M14" s="590" t="s">
        <v>456</v>
      </c>
      <c r="N14" s="591"/>
    </row>
    <row r="15" spans="1:14" ht="24" customHeight="1" thickTop="1" thickBot="1">
      <c r="A15" s="364">
        <v>18</v>
      </c>
      <c r="B15" s="138" t="s">
        <v>473</v>
      </c>
      <c r="C15" s="94">
        <v>55433</v>
      </c>
      <c r="D15" s="85">
        <v>1750</v>
      </c>
      <c r="E15" s="85">
        <v>0</v>
      </c>
      <c r="F15" s="85">
        <v>0</v>
      </c>
      <c r="G15" s="85">
        <v>1741</v>
      </c>
      <c r="H15" s="85">
        <v>2050</v>
      </c>
      <c r="I15" s="85">
        <v>118</v>
      </c>
      <c r="J15" s="85">
        <v>742</v>
      </c>
      <c r="K15" s="85">
        <v>0</v>
      </c>
      <c r="L15" s="85">
        <v>49032</v>
      </c>
      <c r="M15" s="585" t="s">
        <v>457</v>
      </c>
      <c r="N15" s="586"/>
    </row>
    <row r="16" spans="1:14" ht="35.25" customHeight="1" thickTop="1" thickBot="1">
      <c r="A16" s="249">
        <v>20</v>
      </c>
      <c r="B16" s="136" t="s">
        <v>498</v>
      </c>
      <c r="C16" s="148">
        <v>11491</v>
      </c>
      <c r="D16" s="148">
        <v>352</v>
      </c>
      <c r="E16" s="148">
        <v>110</v>
      </c>
      <c r="F16" s="148">
        <v>0</v>
      </c>
      <c r="G16" s="148">
        <v>48</v>
      </c>
      <c r="H16" s="148">
        <v>291</v>
      </c>
      <c r="I16" s="148">
        <v>88</v>
      </c>
      <c r="J16" s="148">
        <v>325</v>
      </c>
      <c r="K16" s="148">
        <v>110</v>
      </c>
      <c r="L16" s="148">
        <v>10167</v>
      </c>
      <c r="M16" s="590" t="s">
        <v>476</v>
      </c>
      <c r="N16" s="591"/>
    </row>
    <row r="17" spans="1:14" ht="24" customHeight="1" thickTop="1" thickBot="1">
      <c r="A17" s="364">
        <v>22</v>
      </c>
      <c r="B17" s="138" t="s">
        <v>483</v>
      </c>
      <c r="C17" s="94">
        <v>2699</v>
      </c>
      <c r="D17" s="85">
        <v>277</v>
      </c>
      <c r="E17" s="85">
        <v>0</v>
      </c>
      <c r="F17" s="85">
        <v>0</v>
      </c>
      <c r="G17" s="85">
        <v>98</v>
      </c>
      <c r="H17" s="85">
        <v>235</v>
      </c>
      <c r="I17" s="85">
        <v>49</v>
      </c>
      <c r="J17" s="85">
        <v>0</v>
      </c>
      <c r="K17" s="85">
        <v>0</v>
      </c>
      <c r="L17" s="85">
        <v>2040</v>
      </c>
      <c r="M17" s="585" t="s">
        <v>496</v>
      </c>
      <c r="N17" s="586"/>
    </row>
    <row r="18" spans="1:14" ht="24" customHeight="1" thickTop="1" thickBot="1">
      <c r="A18" s="249">
        <v>24</v>
      </c>
      <c r="B18" s="136" t="s">
        <v>494</v>
      </c>
      <c r="C18" s="148">
        <v>2067</v>
      </c>
      <c r="D18" s="148">
        <v>136</v>
      </c>
      <c r="E18" s="148">
        <v>568</v>
      </c>
      <c r="F18" s="148">
        <v>0</v>
      </c>
      <c r="G18" s="148">
        <v>252</v>
      </c>
      <c r="H18" s="148">
        <v>0</v>
      </c>
      <c r="I18" s="148">
        <v>10</v>
      </c>
      <c r="J18" s="148">
        <v>0</v>
      </c>
      <c r="K18" s="148">
        <v>412</v>
      </c>
      <c r="L18" s="148">
        <v>689</v>
      </c>
      <c r="M18" s="590" t="s">
        <v>461</v>
      </c>
      <c r="N18" s="591"/>
    </row>
    <row r="19" spans="1:14" ht="16.5" customHeight="1" thickTop="1" thickBot="1">
      <c r="A19" s="364">
        <v>25</v>
      </c>
      <c r="B19" s="138" t="s">
        <v>493</v>
      </c>
      <c r="C19" s="94">
        <v>386</v>
      </c>
      <c r="D19" s="85">
        <v>96</v>
      </c>
      <c r="E19" s="85">
        <v>0</v>
      </c>
      <c r="F19" s="85">
        <v>0</v>
      </c>
      <c r="G19" s="85">
        <v>5</v>
      </c>
      <c r="H19" s="85">
        <v>15</v>
      </c>
      <c r="I19" s="85">
        <v>0</v>
      </c>
      <c r="J19" s="85">
        <v>0</v>
      </c>
      <c r="K19" s="85">
        <v>270</v>
      </c>
      <c r="L19" s="85">
        <v>0</v>
      </c>
      <c r="M19" s="585" t="s">
        <v>462</v>
      </c>
      <c r="N19" s="586"/>
    </row>
    <row r="20" spans="1:14" ht="24" customHeight="1" thickTop="1" thickBot="1">
      <c r="A20" s="249">
        <v>26</v>
      </c>
      <c r="B20" s="136" t="s">
        <v>492</v>
      </c>
      <c r="C20" s="148">
        <v>1795</v>
      </c>
      <c r="D20" s="148">
        <v>1320</v>
      </c>
      <c r="E20" s="148">
        <v>0</v>
      </c>
      <c r="F20" s="148">
        <v>0</v>
      </c>
      <c r="G20" s="148">
        <v>36</v>
      </c>
      <c r="H20" s="148">
        <v>5</v>
      </c>
      <c r="I20" s="148">
        <v>0</v>
      </c>
      <c r="J20" s="148">
        <v>0</v>
      </c>
      <c r="K20" s="148">
        <v>0</v>
      </c>
      <c r="L20" s="148">
        <v>434</v>
      </c>
      <c r="M20" s="590" t="s">
        <v>463</v>
      </c>
      <c r="N20" s="591"/>
    </row>
    <row r="21" spans="1:14" ht="24" customHeight="1" thickTop="1" thickBot="1">
      <c r="A21" s="364">
        <v>28</v>
      </c>
      <c r="B21" s="138" t="s">
        <v>479</v>
      </c>
      <c r="C21" s="94">
        <v>31105</v>
      </c>
      <c r="D21" s="85">
        <v>3919</v>
      </c>
      <c r="E21" s="85">
        <v>0</v>
      </c>
      <c r="F21" s="85">
        <v>0</v>
      </c>
      <c r="G21" s="85">
        <v>420</v>
      </c>
      <c r="H21" s="85">
        <v>2342</v>
      </c>
      <c r="I21" s="85">
        <v>158</v>
      </c>
      <c r="J21" s="85">
        <v>66</v>
      </c>
      <c r="K21" s="85">
        <v>0</v>
      </c>
      <c r="L21" s="85">
        <v>24200</v>
      </c>
      <c r="M21" s="585" t="s">
        <v>477</v>
      </c>
      <c r="N21" s="586"/>
    </row>
    <row r="22" spans="1:14" ht="16.5" customHeight="1" thickTop="1" thickBot="1">
      <c r="A22" s="249">
        <v>35</v>
      </c>
      <c r="B22" s="136" t="s">
        <v>466</v>
      </c>
      <c r="C22" s="148">
        <v>230</v>
      </c>
      <c r="D22" s="148">
        <v>35</v>
      </c>
      <c r="E22" s="148">
        <v>0</v>
      </c>
      <c r="F22" s="148">
        <v>0</v>
      </c>
      <c r="G22" s="148">
        <v>0</v>
      </c>
      <c r="H22" s="148">
        <v>39</v>
      </c>
      <c r="I22" s="148">
        <v>17</v>
      </c>
      <c r="J22" s="148">
        <v>113</v>
      </c>
      <c r="K22" s="148">
        <v>0</v>
      </c>
      <c r="L22" s="148">
        <v>26</v>
      </c>
      <c r="M22" s="590" t="s">
        <v>467</v>
      </c>
      <c r="N22" s="591"/>
    </row>
    <row r="23" spans="1:14" ht="24" customHeight="1" thickTop="1">
      <c r="A23" s="441">
        <v>36</v>
      </c>
      <c r="B23" s="442" t="s">
        <v>487</v>
      </c>
      <c r="C23" s="94">
        <v>10826</v>
      </c>
      <c r="D23" s="85">
        <v>267</v>
      </c>
      <c r="E23" s="85">
        <v>171</v>
      </c>
      <c r="F23" s="85">
        <v>0</v>
      </c>
      <c r="G23" s="85">
        <v>198</v>
      </c>
      <c r="H23" s="85">
        <v>1</v>
      </c>
      <c r="I23" s="85">
        <v>178</v>
      </c>
      <c r="J23" s="85">
        <v>452</v>
      </c>
      <c r="K23" s="85">
        <v>283</v>
      </c>
      <c r="L23" s="85">
        <v>9276</v>
      </c>
      <c r="M23" s="587" t="s">
        <v>486</v>
      </c>
      <c r="N23" s="588"/>
    </row>
    <row r="24" spans="1:14" ht="42.75" customHeight="1">
      <c r="A24" s="622" t="s">
        <v>4</v>
      </c>
      <c r="B24" s="622"/>
      <c r="C24" s="443">
        <f t="shared" ref="C24:L24" si="0">C9+C12</f>
        <v>222549</v>
      </c>
      <c r="D24" s="443">
        <f t="shared" si="0"/>
        <v>83431</v>
      </c>
      <c r="E24" s="443">
        <f t="shared" si="0"/>
        <v>918</v>
      </c>
      <c r="F24" s="443">
        <f t="shared" si="0"/>
        <v>69</v>
      </c>
      <c r="G24" s="443">
        <f t="shared" si="0"/>
        <v>8595</v>
      </c>
      <c r="H24" s="443">
        <f t="shared" si="0"/>
        <v>5507</v>
      </c>
      <c r="I24" s="443">
        <f t="shared" si="0"/>
        <v>1480</v>
      </c>
      <c r="J24" s="443">
        <f t="shared" si="0"/>
        <v>3012</v>
      </c>
      <c r="K24" s="443">
        <f t="shared" si="0"/>
        <v>1539</v>
      </c>
      <c r="L24" s="443">
        <f t="shared" si="0"/>
        <v>117998</v>
      </c>
      <c r="M24" s="589" t="s">
        <v>0</v>
      </c>
      <c r="N24" s="589"/>
    </row>
    <row r="26" spans="1:14">
      <c r="C26" s="211"/>
      <c r="D26" s="211"/>
      <c r="E26" s="211"/>
      <c r="F26" s="211"/>
      <c r="G26" s="211"/>
      <c r="H26" s="211"/>
      <c r="I26" s="211"/>
      <c r="J26" s="211"/>
      <c r="K26" s="211"/>
      <c r="L26" s="211"/>
    </row>
    <row r="27" spans="1:14">
      <c r="C27" s="211"/>
    </row>
    <row r="28" spans="1:14">
      <c r="C28" s="211"/>
      <c r="D28" s="211"/>
      <c r="E28" s="211"/>
      <c r="F28" s="211"/>
      <c r="G28" s="211"/>
      <c r="H28" s="211"/>
      <c r="I28" s="211"/>
      <c r="J28" s="211"/>
      <c r="K28" s="21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8" ht="24" customHeight="1">
      <c r="A65" s="1"/>
      <c r="B65" s="1"/>
    </row>
    <row r="67" spans="1:8">
      <c r="A67" s="1"/>
      <c r="B67" s="1"/>
      <c r="C67" s="211" t="e">
        <f>C13+#REF!+#REF!+C16+#REF!+C17+#REF!+C18+C19+#REF!+#REF!+#REF!+#REF!+#REF!+#REF!+C24+C26+C27+C29+C30+C32+C33+C35+C36+C37+C39+C41+C42+C43+C45+C46+C47+C48+C49+C51+C53+C55+C57+C58+C60+C63</f>
        <v>#REF!</v>
      </c>
      <c r="D67" s="211" t="e">
        <f>D13+#REF!+#REF!+D16+#REF!+D17+#REF!+D18+D19+#REF!+#REF!+#REF!+#REF!+#REF!+#REF!+D24+D26+D27+D29+D30+D32+D33+D35+D36+D37+D39+D41+D42+D43+D45+D46+D47+D48+D49+D51+D53+D55+D57+D58+D60+D63</f>
        <v>#REF!</v>
      </c>
      <c r="E67" s="211" t="e">
        <f>E13+#REF!+#REF!+E16+#REF!+E17+#REF!+E18+E19+#REF!+#REF!+#REF!+#REF!+#REF!+#REF!+E24+E26+E27+E29+E30+E32+E33+E35+E36+E37+E39+E41+E42+E43+E45+E46+E47+E48+E49+E51+E53+E55+E57+E58+E60+E63</f>
        <v>#REF!</v>
      </c>
      <c r="F67" s="211" t="e">
        <f>F13+#REF!+#REF!+F16+#REF!+F17+#REF!+F18+F19+#REF!+#REF!+#REF!+#REF!+#REF!+#REF!+F24+F26+F27+F29+F30+F32+F33+F35+F36+F37+F39+F41+F42+F43+F45+F46+F47+F48+F49+F51+F53+F55+F57+F58+F60+F63</f>
        <v>#REF!</v>
      </c>
      <c r="G67" s="211" t="e">
        <f>G13+#REF!+#REF!+G16+#REF!+G17+#REF!+G18+G19+#REF!+#REF!+#REF!+#REF!+#REF!+#REF!+G24+G26+G27+G29+G30+G32+G33+G35+G36+G37+G39+G41+G42+G43+G45+G46+G47+G48+G49+G51+G53+G55+G57+G58+G60+G63</f>
        <v>#REF!</v>
      </c>
      <c r="H67" s="211" t="e">
        <f>H13+#REF!+#REF!+H16+#REF!+H17+#REF!+H18+H19+#REF!+#REF!+#REF!+#REF!+#REF!+#REF!+H24+H26+H27+H29+H30+H32+H33+H35+H36+H37+H39+H41+H42+H43+H45+H46+H47+H48+H49+H51+H53+H55+H57+H58+H60+H63</f>
        <v>#REF!</v>
      </c>
    </row>
  </sheetData>
  <mergeCells count="26">
    <mergeCell ref="M13:N13"/>
    <mergeCell ref="A5:N5"/>
    <mergeCell ref="M9:N9"/>
    <mergeCell ref="M10:N10"/>
    <mergeCell ref="M11:N11"/>
    <mergeCell ref="M12:N12"/>
    <mergeCell ref="A1:N1"/>
    <mergeCell ref="M7:N8"/>
    <mergeCell ref="A6:B6"/>
    <mergeCell ref="C6:L6"/>
    <mergeCell ref="B7:B8"/>
    <mergeCell ref="A2:N2"/>
    <mergeCell ref="A3:N3"/>
    <mergeCell ref="A4:N4"/>
    <mergeCell ref="M14:N14"/>
    <mergeCell ref="M18:N18"/>
    <mergeCell ref="M15:N15"/>
    <mergeCell ref="M20:N20"/>
    <mergeCell ref="M17:N17"/>
    <mergeCell ref="M16:N16"/>
    <mergeCell ref="M22:N22"/>
    <mergeCell ref="M19:N19"/>
    <mergeCell ref="A24:B24"/>
    <mergeCell ref="M21:N21"/>
    <mergeCell ref="M23:N23"/>
    <mergeCell ref="M24:N24"/>
  </mergeCells>
  <phoneticPr fontId="0" type="noConversion"/>
  <printOptions horizontalCentered="1"/>
  <pageMargins left="0" right="0" top="0.59055118110236227" bottom="0" header="0.51181102362204722" footer="0.51181102362204722"/>
  <pageSetup paperSize="9" scale="8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67"/>
  <sheetViews>
    <sheetView view="pageBreakPreview" topLeftCell="A21" zoomScaleNormal="100" zoomScaleSheetLayoutView="100" workbookViewId="0">
      <selection activeCell="H18" sqref="H18"/>
    </sheetView>
  </sheetViews>
  <sheetFormatPr defaultRowHeight="20.25" customHeight="1"/>
  <cols>
    <col min="1" max="1" width="5.77734375" style="110" customWidth="1"/>
    <col min="2" max="2" width="35.77734375" style="3" customWidth="1"/>
    <col min="3" max="11" width="7.77734375" style="1" customWidth="1"/>
    <col min="12" max="12" width="32.77734375" style="1" customWidth="1"/>
    <col min="13" max="13" width="5.77734375" style="1" customWidth="1"/>
    <col min="14" max="16384" width="8.88671875" style="1"/>
  </cols>
  <sheetData>
    <row r="1" spans="1:15" s="14" customFormat="1" ht="20.25" customHeight="1">
      <c r="A1" s="493"/>
      <c r="B1" s="493"/>
      <c r="C1" s="493"/>
      <c r="D1" s="493"/>
      <c r="E1" s="493"/>
      <c r="F1" s="493"/>
      <c r="G1" s="493"/>
      <c r="H1" s="493"/>
      <c r="I1" s="493"/>
      <c r="J1" s="493"/>
      <c r="K1" s="493"/>
      <c r="L1" s="493"/>
      <c r="M1" s="493"/>
      <c r="N1" s="15"/>
      <c r="O1" s="15"/>
    </row>
    <row r="2" spans="1:15" ht="20.25" customHeight="1">
      <c r="A2" s="628" t="s">
        <v>129</v>
      </c>
      <c r="B2" s="628"/>
      <c r="C2" s="628"/>
      <c r="D2" s="628"/>
      <c r="E2" s="628"/>
      <c r="F2" s="628"/>
      <c r="G2" s="628"/>
      <c r="H2" s="628"/>
      <c r="I2" s="628"/>
      <c r="J2" s="628"/>
      <c r="K2" s="628"/>
      <c r="L2" s="628"/>
      <c r="M2" s="628"/>
    </row>
    <row r="3" spans="1:15" ht="20.25" customHeight="1">
      <c r="A3" s="628" t="s">
        <v>339</v>
      </c>
      <c r="B3" s="628"/>
      <c r="C3" s="628"/>
      <c r="D3" s="628"/>
      <c r="E3" s="628"/>
      <c r="F3" s="628"/>
      <c r="G3" s="628"/>
      <c r="H3" s="628"/>
      <c r="I3" s="628"/>
      <c r="J3" s="628"/>
      <c r="K3" s="628"/>
      <c r="L3" s="628"/>
      <c r="M3" s="628"/>
    </row>
    <row r="4" spans="1:15" ht="20.25" customHeight="1">
      <c r="A4" s="632" t="s">
        <v>130</v>
      </c>
      <c r="B4" s="632"/>
      <c r="C4" s="632"/>
      <c r="D4" s="632"/>
      <c r="E4" s="632"/>
      <c r="F4" s="632"/>
      <c r="G4" s="632"/>
      <c r="H4" s="632"/>
      <c r="I4" s="632"/>
      <c r="J4" s="632"/>
      <c r="K4" s="632"/>
      <c r="L4" s="632"/>
      <c r="M4" s="632"/>
    </row>
    <row r="5" spans="1:15" ht="20.25" customHeight="1">
      <c r="A5" s="632" t="s">
        <v>340</v>
      </c>
      <c r="B5" s="632"/>
      <c r="C5" s="632"/>
      <c r="D5" s="632"/>
      <c r="E5" s="632"/>
      <c r="F5" s="632"/>
      <c r="G5" s="632"/>
      <c r="H5" s="632"/>
      <c r="I5" s="632"/>
      <c r="J5" s="632"/>
      <c r="K5" s="632"/>
      <c r="L5" s="632"/>
      <c r="M5" s="632"/>
    </row>
    <row r="6" spans="1:15" ht="20.25" customHeight="1">
      <c r="A6" s="633" t="s">
        <v>329</v>
      </c>
      <c r="B6" s="633"/>
      <c r="C6" s="625">
        <v>2012</v>
      </c>
      <c r="D6" s="625"/>
      <c r="E6" s="625"/>
      <c r="F6" s="625"/>
      <c r="G6" s="625"/>
      <c r="H6" s="625"/>
      <c r="I6" s="625"/>
      <c r="J6" s="625"/>
      <c r="K6" s="625"/>
      <c r="L6" s="52"/>
      <c r="M6" s="335" t="s">
        <v>330</v>
      </c>
    </row>
    <row r="7" spans="1:15" ht="27" customHeight="1">
      <c r="A7" s="569" t="s">
        <v>377</v>
      </c>
      <c r="B7" s="683" t="s">
        <v>3</v>
      </c>
      <c r="C7" s="686" t="s">
        <v>52</v>
      </c>
      <c r="D7" s="686" t="s">
        <v>53</v>
      </c>
      <c r="E7" s="686" t="s">
        <v>54</v>
      </c>
      <c r="F7" s="686" t="s">
        <v>55</v>
      </c>
      <c r="G7" s="686"/>
      <c r="H7" s="686"/>
      <c r="I7" s="686" t="s">
        <v>56</v>
      </c>
      <c r="J7" s="686"/>
      <c r="K7" s="686"/>
      <c r="L7" s="626" t="s">
        <v>7</v>
      </c>
      <c r="M7" s="688"/>
    </row>
    <row r="8" spans="1:15" ht="27" customHeight="1">
      <c r="A8" s="570"/>
      <c r="B8" s="684"/>
      <c r="C8" s="687"/>
      <c r="D8" s="687"/>
      <c r="E8" s="687"/>
      <c r="F8" s="691" t="s">
        <v>57</v>
      </c>
      <c r="G8" s="691"/>
      <c r="H8" s="691"/>
      <c r="I8" s="691" t="s">
        <v>58</v>
      </c>
      <c r="J8" s="691"/>
      <c r="K8" s="691"/>
      <c r="L8" s="689"/>
      <c r="M8" s="689"/>
    </row>
    <row r="9" spans="1:15" ht="27" customHeight="1">
      <c r="A9" s="570"/>
      <c r="B9" s="684"/>
      <c r="C9" s="692" t="s">
        <v>59</v>
      </c>
      <c r="D9" s="692" t="s">
        <v>60</v>
      </c>
      <c r="E9" s="692" t="s">
        <v>61</v>
      </c>
      <c r="F9" s="340" t="s">
        <v>0</v>
      </c>
      <c r="G9" s="340" t="s">
        <v>62</v>
      </c>
      <c r="H9" s="340" t="s">
        <v>63</v>
      </c>
      <c r="I9" s="340" t="s">
        <v>0</v>
      </c>
      <c r="J9" s="340" t="s">
        <v>64</v>
      </c>
      <c r="K9" s="340" t="s">
        <v>65</v>
      </c>
      <c r="L9" s="689"/>
      <c r="M9" s="689"/>
    </row>
    <row r="10" spans="1:15" ht="27" customHeight="1">
      <c r="A10" s="571"/>
      <c r="B10" s="685"/>
      <c r="C10" s="691"/>
      <c r="D10" s="691"/>
      <c r="E10" s="691"/>
      <c r="F10" s="140" t="s">
        <v>4</v>
      </c>
      <c r="G10" s="141" t="s">
        <v>66</v>
      </c>
      <c r="H10" s="141" t="s">
        <v>67</v>
      </c>
      <c r="I10" s="140" t="s">
        <v>4</v>
      </c>
      <c r="J10" s="141" t="s">
        <v>68</v>
      </c>
      <c r="K10" s="141" t="s">
        <v>69</v>
      </c>
      <c r="L10" s="690"/>
      <c r="M10" s="690"/>
    </row>
    <row r="11" spans="1:15" s="6" customFormat="1" ht="29.25" customHeight="1" thickBot="1">
      <c r="A11" s="398" t="s">
        <v>87</v>
      </c>
      <c r="B11" s="400" t="s">
        <v>300</v>
      </c>
      <c r="C11" s="94">
        <v>40470</v>
      </c>
      <c r="D11" s="94">
        <v>19</v>
      </c>
      <c r="E11" s="94">
        <v>40489</v>
      </c>
      <c r="F11" s="94">
        <v>98524</v>
      </c>
      <c r="G11" s="94">
        <v>97275</v>
      </c>
      <c r="H11" s="94">
        <v>1249</v>
      </c>
      <c r="I11" s="94">
        <v>139013</v>
      </c>
      <c r="J11" s="94">
        <v>134665</v>
      </c>
      <c r="K11" s="94">
        <v>4348</v>
      </c>
      <c r="L11" s="623" t="s">
        <v>446</v>
      </c>
      <c r="M11" s="624"/>
    </row>
    <row r="12" spans="1:15" s="6" customFormat="1" ht="35.25" thickTop="1" thickBot="1">
      <c r="A12" s="249">
        <v>11</v>
      </c>
      <c r="B12" s="146" t="s">
        <v>471</v>
      </c>
      <c r="C12" s="147">
        <v>40470</v>
      </c>
      <c r="D12" s="148">
        <v>19</v>
      </c>
      <c r="E12" s="147">
        <v>40489</v>
      </c>
      <c r="F12" s="147">
        <v>98524</v>
      </c>
      <c r="G12" s="148">
        <v>97275</v>
      </c>
      <c r="H12" s="148">
        <v>1249</v>
      </c>
      <c r="I12" s="147">
        <v>139013</v>
      </c>
      <c r="J12" s="148">
        <v>134665</v>
      </c>
      <c r="K12" s="148">
        <v>4348</v>
      </c>
      <c r="L12" s="604" t="s">
        <v>470</v>
      </c>
      <c r="M12" s="605"/>
    </row>
    <row r="13" spans="1:15" s="6" customFormat="1" ht="24" customHeight="1" thickTop="1" thickBot="1">
      <c r="A13" s="259">
        <v>112</v>
      </c>
      <c r="B13" s="137" t="s">
        <v>449</v>
      </c>
      <c r="C13" s="94">
        <v>40470</v>
      </c>
      <c r="D13" s="85">
        <v>19</v>
      </c>
      <c r="E13" s="94">
        <v>40489</v>
      </c>
      <c r="F13" s="94">
        <v>98524</v>
      </c>
      <c r="G13" s="85">
        <v>97275</v>
      </c>
      <c r="H13" s="85">
        <v>1249</v>
      </c>
      <c r="I13" s="94">
        <v>139013</v>
      </c>
      <c r="J13" s="85">
        <v>134665</v>
      </c>
      <c r="K13" s="85">
        <v>4348</v>
      </c>
      <c r="L13" s="602" t="s">
        <v>450</v>
      </c>
      <c r="M13" s="603"/>
    </row>
    <row r="14" spans="1:15" s="6" customFormat="1" ht="20.25" customHeight="1" thickTop="1" thickBot="1">
      <c r="A14" s="397" t="s">
        <v>88</v>
      </c>
      <c r="B14" s="149" t="s">
        <v>301</v>
      </c>
      <c r="C14" s="147">
        <v>708302</v>
      </c>
      <c r="D14" s="148">
        <v>16663</v>
      </c>
      <c r="E14" s="147">
        <v>724965</v>
      </c>
      <c r="F14" s="147">
        <v>524677</v>
      </c>
      <c r="G14" s="148">
        <v>125272</v>
      </c>
      <c r="H14" s="148">
        <v>399405</v>
      </c>
      <c r="I14" s="147">
        <v>1249642</v>
      </c>
      <c r="J14" s="148">
        <v>275152</v>
      </c>
      <c r="K14" s="148">
        <v>974490</v>
      </c>
      <c r="L14" s="592" t="s">
        <v>453</v>
      </c>
      <c r="M14" s="593"/>
    </row>
    <row r="15" spans="1:15" s="6" customFormat="1" ht="20.25" customHeight="1" thickTop="1" thickBot="1">
      <c r="A15" s="364">
        <v>15</v>
      </c>
      <c r="B15" s="138" t="s">
        <v>472</v>
      </c>
      <c r="C15" s="94">
        <v>24255</v>
      </c>
      <c r="D15" s="85">
        <v>1117</v>
      </c>
      <c r="E15" s="94">
        <v>25372</v>
      </c>
      <c r="F15" s="94">
        <v>34446</v>
      </c>
      <c r="G15" s="85">
        <v>8590</v>
      </c>
      <c r="H15" s="85">
        <v>25856</v>
      </c>
      <c r="I15" s="94">
        <v>59818</v>
      </c>
      <c r="J15" s="85">
        <v>1156</v>
      </c>
      <c r="K15" s="85">
        <v>58662</v>
      </c>
      <c r="L15" s="585" t="s">
        <v>454</v>
      </c>
      <c r="M15" s="586"/>
    </row>
    <row r="16" spans="1:15" s="6" customFormat="1" ht="25.5" customHeight="1" thickTop="1" thickBot="1">
      <c r="A16" s="249">
        <v>17</v>
      </c>
      <c r="B16" s="136" t="s">
        <v>455</v>
      </c>
      <c r="C16" s="147">
        <v>4598</v>
      </c>
      <c r="D16" s="148">
        <v>0</v>
      </c>
      <c r="E16" s="147">
        <v>4598</v>
      </c>
      <c r="F16" s="147">
        <v>2877</v>
      </c>
      <c r="G16" s="148">
        <v>654</v>
      </c>
      <c r="H16" s="148">
        <v>2223</v>
      </c>
      <c r="I16" s="147">
        <v>7475</v>
      </c>
      <c r="J16" s="148">
        <v>0</v>
      </c>
      <c r="K16" s="148">
        <v>7475</v>
      </c>
      <c r="L16" s="590" t="s">
        <v>456</v>
      </c>
      <c r="M16" s="591"/>
    </row>
    <row r="17" spans="1:13" s="6" customFormat="1" ht="24" thickTop="1" thickBot="1">
      <c r="A17" s="364">
        <v>18</v>
      </c>
      <c r="B17" s="138" t="s">
        <v>473</v>
      </c>
      <c r="C17" s="94">
        <v>460909</v>
      </c>
      <c r="D17" s="85">
        <v>3917</v>
      </c>
      <c r="E17" s="94">
        <v>464826</v>
      </c>
      <c r="F17" s="94">
        <v>199241</v>
      </c>
      <c r="G17" s="85">
        <v>55433</v>
      </c>
      <c r="H17" s="85">
        <v>143808</v>
      </c>
      <c r="I17" s="94">
        <v>664067</v>
      </c>
      <c r="J17" s="85">
        <v>243921</v>
      </c>
      <c r="K17" s="85">
        <v>420146</v>
      </c>
      <c r="L17" s="585" t="s">
        <v>457</v>
      </c>
      <c r="M17" s="586"/>
    </row>
    <row r="18" spans="1:13" s="6" customFormat="1" ht="35.25" thickTop="1" thickBot="1">
      <c r="A18" s="249">
        <v>20</v>
      </c>
      <c r="B18" s="136" t="s">
        <v>498</v>
      </c>
      <c r="C18" s="147">
        <v>64069</v>
      </c>
      <c r="D18" s="148">
        <v>701</v>
      </c>
      <c r="E18" s="147">
        <v>64770</v>
      </c>
      <c r="F18" s="147">
        <v>30478</v>
      </c>
      <c r="G18" s="148">
        <v>11489</v>
      </c>
      <c r="H18" s="148">
        <v>18989</v>
      </c>
      <c r="I18" s="147">
        <v>95248</v>
      </c>
      <c r="J18" s="148">
        <v>0</v>
      </c>
      <c r="K18" s="148">
        <v>95248</v>
      </c>
      <c r="L18" s="590" t="s">
        <v>476</v>
      </c>
      <c r="M18" s="591"/>
    </row>
    <row r="19" spans="1:13" s="6" customFormat="1" ht="20.25" customHeight="1" thickTop="1" thickBot="1">
      <c r="A19" s="364">
        <v>22</v>
      </c>
      <c r="B19" s="138" t="s">
        <v>483</v>
      </c>
      <c r="C19" s="94">
        <v>14898</v>
      </c>
      <c r="D19" s="85">
        <v>279</v>
      </c>
      <c r="E19" s="94">
        <v>15177</v>
      </c>
      <c r="F19" s="94">
        <v>7496</v>
      </c>
      <c r="G19" s="85">
        <v>2699</v>
      </c>
      <c r="H19" s="85">
        <v>4797</v>
      </c>
      <c r="I19" s="94">
        <v>22673</v>
      </c>
      <c r="J19" s="85">
        <v>7398</v>
      </c>
      <c r="K19" s="85">
        <v>15275</v>
      </c>
      <c r="L19" s="585" t="s">
        <v>496</v>
      </c>
      <c r="M19" s="586"/>
    </row>
    <row r="20" spans="1:13" s="6" customFormat="1" ht="20.25" customHeight="1" thickTop="1" thickBot="1">
      <c r="A20" s="249">
        <v>24</v>
      </c>
      <c r="B20" s="136" t="s">
        <v>494</v>
      </c>
      <c r="C20" s="147">
        <v>11863</v>
      </c>
      <c r="D20" s="148">
        <v>1399</v>
      </c>
      <c r="E20" s="147">
        <v>13262</v>
      </c>
      <c r="F20" s="147">
        <v>4065</v>
      </c>
      <c r="G20" s="148">
        <v>2067</v>
      </c>
      <c r="H20" s="148">
        <v>1998</v>
      </c>
      <c r="I20" s="147">
        <v>17327</v>
      </c>
      <c r="J20" s="148">
        <v>14893</v>
      </c>
      <c r="K20" s="148">
        <v>2434</v>
      </c>
      <c r="L20" s="590" t="s">
        <v>461</v>
      </c>
      <c r="M20" s="591"/>
    </row>
    <row r="21" spans="1:13" ht="20.25" customHeight="1" thickTop="1" thickBot="1">
      <c r="A21" s="364">
        <v>25</v>
      </c>
      <c r="B21" s="138" t="s">
        <v>493</v>
      </c>
      <c r="C21" s="94">
        <v>8908</v>
      </c>
      <c r="D21" s="85">
        <v>562</v>
      </c>
      <c r="E21" s="94">
        <v>9470</v>
      </c>
      <c r="F21" s="94">
        <v>5040</v>
      </c>
      <c r="G21" s="85">
        <v>387</v>
      </c>
      <c r="H21" s="85">
        <v>4653</v>
      </c>
      <c r="I21" s="94">
        <v>14510</v>
      </c>
      <c r="J21" s="85">
        <v>538</v>
      </c>
      <c r="K21" s="85">
        <v>13972</v>
      </c>
      <c r="L21" s="585" t="s">
        <v>462</v>
      </c>
      <c r="M21" s="586"/>
    </row>
    <row r="22" spans="1:13" ht="20.25" customHeight="1" thickTop="1" thickBot="1">
      <c r="A22" s="249">
        <v>26</v>
      </c>
      <c r="B22" s="136" t="s">
        <v>492</v>
      </c>
      <c r="C22" s="147">
        <v>3418</v>
      </c>
      <c r="D22" s="148">
        <v>687</v>
      </c>
      <c r="E22" s="147">
        <v>4105</v>
      </c>
      <c r="F22" s="147">
        <v>4216</v>
      </c>
      <c r="G22" s="148">
        <v>1794</v>
      </c>
      <c r="H22" s="148">
        <v>2422</v>
      </c>
      <c r="I22" s="147">
        <v>8321</v>
      </c>
      <c r="J22" s="148">
        <v>5608</v>
      </c>
      <c r="K22" s="148">
        <v>2713</v>
      </c>
      <c r="L22" s="590" t="s">
        <v>463</v>
      </c>
      <c r="M22" s="591"/>
    </row>
    <row r="23" spans="1:13" ht="24" thickTop="1" thickBot="1">
      <c r="A23" s="364">
        <v>28</v>
      </c>
      <c r="B23" s="138" t="s">
        <v>479</v>
      </c>
      <c r="C23" s="94">
        <v>79659</v>
      </c>
      <c r="D23" s="85">
        <v>7130</v>
      </c>
      <c r="E23" s="94">
        <v>86789</v>
      </c>
      <c r="F23" s="94">
        <v>206280</v>
      </c>
      <c r="G23" s="85">
        <v>31105</v>
      </c>
      <c r="H23" s="85">
        <v>175175</v>
      </c>
      <c r="I23" s="94">
        <v>293069</v>
      </c>
      <c r="J23" s="85">
        <v>0</v>
      </c>
      <c r="K23" s="85">
        <v>293069</v>
      </c>
      <c r="L23" s="585" t="s">
        <v>477</v>
      </c>
      <c r="M23" s="586"/>
    </row>
    <row r="24" spans="1:13" ht="20.25" customHeight="1" thickTop="1" thickBot="1">
      <c r="A24" s="249">
        <v>35</v>
      </c>
      <c r="B24" s="136" t="s">
        <v>466</v>
      </c>
      <c r="C24" s="147">
        <v>5377</v>
      </c>
      <c r="D24" s="148">
        <v>50</v>
      </c>
      <c r="E24" s="147">
        <v>5427</v>
      </c>
      <c r="F24" s="147">
        <v>1610</v>
      </c>
      <c r="G24" s="148">
        <v>229</v>
      </c>
      <c r="H24" s="148">
        <v>1381</v>
      </c>
      <c r="I24" s="147">
        <v>7037</v>
      </c>
      <c r="J24" s="148">
        <v>578</v>
      </c>
      <c r="K24" s="148">
        <v>6459</v>
      </c>
      <c r="L24" s="590" t="s">
        <v>467</v>
      </c>
      <c r="M24" s="591"/>
    </row>
    <row r="25" spans="1:13" ht="20.25" customHeight="1" thickTop="1">
      <c r="A25" s="441">
        <v>36</v>
      </c>
      <c r="B25" s="442" t="s">
        <v>487</v>
      </c>
      <c r="C25" s="94">
        <v>30348</v>
      </c>
      <c r="D25" s="85">
        <v>821</v>
      </c>
      <c r="E25" s="94">
        <v>31169</v>
      </c>
      <c r="F25" s="94">
        <v>28928</v>
      </c>
      <c r="G25" s="85">
        <v>10825</v>
      </c>
      <c r="H25" s="85">
        <v>18103</v>
      </c>
      <c r="I25" s="94">
        <v>60097</v>
      </c>
      <c r="J25" s="85">
        <v>1060</v>
      </c>
      <c r="K25" s="85">
        <v>59037</v>
      </c>
      <c r="L25" s="587" t="s">
        <v>486</v>
      </c>
      <c r="M25" s="588"/>
    </row>
    <row r="26" spans="1:13" ht="45.75" customHeight="1">
      <c r="A26" s="622" t="s">
        <v>4</v>
      </c>
      <c r="B26" s="622"/>
      <c r="C26" s="150">
        <f t="shared" ref="C26:K26" si="0">C11+C14</f>
        <v>748772</v>
      </c>
      <c r="D26" s="150">
        <f t="shared" si="0"/>
        <v>16682</v>
      </c>
      <c r="E26" s="150">
        <f t="shared" si="0"/>
        <v>765454</v>
      </c>
      <c r="F26" s="150">
        <f t="shared" si="0"/>
        <v>623201</v>
      </c>
      <c r="G26" s="150">
        <f t="shared" si="0"/>
        <v>222547</v>
      </c>
      <c r="H26" s="150">
        <f t="shared" si="0"/>
        <v>400654</v>
      </c>
      <c r="I26" s="150">
        <f t="shared" si="0"/>
        <v>1388655</v>
      </c>
      <c r="J26" s="150">
        <f t="shared" si="0"/>
        <v>409817</v>
      </c>
      <c r="K26" s="150">
        <f t="shared" si="0"/>
        <v>978838</v>
      </c>
      <c r="L26" s="589" t="s">
        <v>0</v>
      </c>
      <c r="M26" s="589"/>
    </row>
    <row r="27" spans="1:13" ht="20.25" customHeight="1">
      <c r="C27" s="211"/>
    </row>
    <row r="28" spans="1:13" ht="20.25" customHeight="1">
      <c r="C28" s="211"/>
      <c r="D28" s="211"/>
      <c r="E28" s="211"/>
      <c r="F28" s="211"/>
      <c r="G28" s="211"/>
      <c r="H28" s="211"/>
      <c r="I28" s="211"/>
      <c r="J28" s="211"/>
      <c r="K28" s="211"/>
    </row>
    <row r="35" spans="1:2" ht="20.25" customHeight="1">
      <c r="A35" s="1"/>
      <c r="B35" s="1"/>
    </row>
    <row r="36" spans="1:2" ht="20.25" customHeight="1">
      <c r="A36" s="1"/>
      <c r="B36" s="1"/>
    </row>
    <row r="37" spans="1:2" ht="20.25" customHeight="1">
      <c r="A37" s="1"/>
      <c r="B37" s="1"/>
    </row>
    <row r="38" spans="1:2" ht="20.25" customHeight="1">
      <c r="A38" s="1"/>
      <c r="B38" s="1"/>
    </row>
    <row r="39" spans="1:2" ht="20.25" customHeight="1">
      <c r="A39" s="1"/>
      <c r="B39" s="1"/>
    </row>
    <row r="40" spans="1:2" ht="20.25" customHeight="1">
      <c r="A40" s="1"/>
      <c r="B40" s="1"/>
    </row>
    <row r="41" spans="1:2" ht="20.25" customHeight="1">
      <c r="A41" s="1"/>
      <c r="B41" s="1"/>
    </row>
    <row r="42" spans="1:2" ht="20.25" customHeight="1">
      <c r="A42" s="1"/>
      <c r="B42" s="1"/>
    </row>
    <row r="43" spans="1:2" ht="20.25" customHeight="1">
      <c r="A43" s="1"/>
      <c r="B43" s="1"/>
    </row>
    <row r="44" spans="1:2" ht="20.25" customHeight="1">
      <c r="A44" s="1"/>
      <c r="B44" s="1"/>
    </row>
    <row r="45" spans="1:2" ht="20.25" customHeight="1">
      <c r="A45" s="1"/>
      <c r="B45" s="1"/>
    </row>
    <row r="46" spans="1:2" ht="20.25" customHeight="1">
      <c r="A46" s="1"/>
      <c r="B46" s="1"/>
    </row>
    <row r="47" spans="1:2" ht="20.25" customHeight="1">
      <c r="A47" s="1"/>
      <c r="B47" s="1"/>
    </row>
    <row r="48" spans="1:2" ht="20.25" customHeight="1">
      <c r="A48" s="1"/>
      <c r="B48" s="1"/>
    </row>
    <row r="49" spans="1:2" ht="20.25" customHeight="1">
      <c r="A49" s="1"/>
      <c r="B49" s="1"/>
    </row>
    <row r="50" spans="1:2" ht="20.25" customHeight="1">
      <c r="A50" s="1"/>
      <c r="B50" s="1"/>
    </row>
    <row r="51" spans="1:2" ht="20.25" customHeight="1">
      <c r="A51" s="1"/>
      <c r="B51" s="1"/>
    </row>
    <row r="52" spans="1:2" ht="20.25" customHeight="1">
      <c r="A52" s="1"/>
      <c r="B52" s="1"/>
    </row>
    <row r="53" spans="1:2" ht="20.25" customHeight="1">
      <c r="A53" s="1"/>
      <c r="B53" s="1"/>
    </row>
    <row r="54" spans="1:2" ht="20.25" customHeight="1">
      <c r="A54" s="1"/>
      <c r="B54" s="1"/>
    </row>
    <row r="55" spans="1:2" ht="20.25" customHeight="1">
      <c r="A55" s="1"/>
      <c r="B55" s="1"/>
    </row>
    <row r="56" spans="1:2" ht="20.25" customHeight="1">
      <c r="A56" s="1"/>
      <c r="B56" s="1"/>
    </row>
    <row r="57" spans="1:2" ht="20.25" customHeight="1">
      <c r="A57" s="1"/>
      <c r="B57" s="1"/>
    </row>
    <row r="58" spans="1:2" ht="20.25" customHeight="1">
      <c r="A58" s="1"/>
      <c r="B58" s="1"/>
    </row>
    <row r="59" spans="1:2" ht="20.25" customHeight="1">
      <c r="A59" s="1"/>
      <c r="B59" s="1"/>
    </row>
    <row r="60" spans="1:2" ht="20.25" customHeight="1">
      <c r="A60" s="1"/>
      <c r="B60" s="1"/>
    </row>
    <row r="61" spans="1:2" ht="20.25" customHeight="1">
      <c r="A61" s="1"/>
      <c r="B61" s="1"/>
    </row>
    <row r="62" spans="1:2" ht="20.25" customHeight="1">
      <c r="A62" s="1"/>
      <c r="B62" s="1"/>
    </row>
    <row r="63" spans="1:2" ht="20.25" customHeight="1">
      <c r="A63" s="1"/>
      <c r="B63" s="1"/>
    </row>
    <row r="64" spans="1:2" ht="20.25" customHeight="1">
      <c r="A64" s="1"/>
      <c r="B64" s="1"/>
    </row>
    <row r="65" spans="1:8" ht="24" customHeight="1">
      <c r="A65" s="1"/>
      <c r="B65" s="1"/>
    </row>
    <row r="67" spans="1:8" ht="20.25" customHeight="1">
      <c r="A67" s="1"/>
      <c r="B67" s="1"/>
      <c r="C67" s="211" t="e">
        <f>C13+C14+#REF!+C17+#REF!+C18+#REF!+C19+C20+C21+#REF!+C22+#REF!+#REF!+#REF!+#REF!+C26+C27+C29+C30+C32+C33+C35+C36+C37+C39+C41+C42+C43+C45+C46+C47+C48+C49+C51+C53+C55+C57+C58+C60+C63</f>
        <v>#REF!</v>
      </c>
      <c r="D67" s="211" t="e">
        <f>D13+D14+#REF!+D17+#REF!+D18+#REF!+D19+D20+D21+#REF!+D22+#REF!+#REF!+#REF!+#REF!+D26+D27+D29+D30+D32+D33+D35+D36+D37+D39+D41+D42+D43+D45+D46+D47+D48+D49+D51+D53+D55+D57+D58+D60+D63</f>
        <v>#REF!</v>
      </c>
      <c r="E67" s="211" t="e">
        <f>E13+E14+#REF!+E17+#REF!+E18+#REF!+E19+E20+E21+#REF!+E22+#REF!+#REF!+#REF!+#REF!+E26+E27+E29+E30+E32+E33+E35+E36+E37+E39+E41+E42+E43+E45+E46+E47+E48+E49+E51+E53+E55+E57+E58+E60+E63</f>
        <v>#REF!</v>
      </c>
      <c r="F67" s="211" t="e">
        <f>F13+F14+#REF!+F17+#REF!+F18+#REF!+F19+F20+F21+#REF!+F22+#REF!+#REF!+#REF!+#REF!+F26+F27+F29+F30+F32+F33+F35+F36+F37+F39+F41+F42+F43+F45+F46+F47+F48+F49+F51+F53+F55+F57+F58+F60+F63</f>
        <v>#REF!</v>
      </c>
      <c r="G67" s="211" t="e">
        <f>G13+G14+#REF!+G17+#REF!+G18+#REF!+G19+G20+G21+#REF!+G22+#REF!+#REF!+#REF!+#REF!+G26+G27+G29+G30+G32+G33+G35+G36+G37+G39+G41+G42+G43+G45+G46+G47+G48+G49+G51+G53+G55+G57+G58+G60+G63</f>
        <v>#REF!</v>
      </c>
      <c r="H67" s="211" t="e">
        <f>H13+H14+#REF!+H17+#REF!+H18+#REF!+H19+H20+H21+#REF!+H22+#REF!+#REF!+#REF!+#REF!+H26+H27+H29+H30+H32+H33+H35+H36+H37+H39+H41+H42+H43+H45+H46+H47+H48+H49+H51+H53+H55+H57+H58+H60+H63</f>
        <v>#REF!</v>
      </c>
    </row>
  </sheetData>
  <mergeCells count="37">
    <mergeCell ref="L16:M16"/>
    <mergeCell ref="A4:M4"/>
    <mergeCell ref="A5:M5"/>
    <mergeCell ref="L26:M26"/>
    <mergeCell ref="D9:D10"/>
    <mergeCell ref="E9:E10"/>
    <mergeCell ref="A7:A10"/>
    <mergeCell ref="L15:M15"/>
    <mergeCell ref="C9:C10"/>
    <mergeCell ref="L18:M18"/>
    <mergeCell ref="L11:M11"/>
    <mergeCell ref="L12:M12"/>
    <mergeCell ref="L13:M13"/>
    <mergeCell ref="L14:M14"/>
    <mergeCell ref="L20:M20"/>
    <mergeCell ref="L22:M22"/>
    <mergeCell ref="A1:M1"/>
    <mergeCell ref="B7:B10"/>
    <mergeCell ref="C7:C8"/>
    <mergeCell ref="D7:D8"/>
    <mergeCell ref="E7:E8"/>
    <mergeCell ref="F7:H7"/>
    <mergeCell ref="A2:M2"/>
    <mergeCell ref="A3:M3"/>
    <mergeCell ref="A6:B6"/>
    <mergeCell ref="L7:M10"/>
    <mergeCell ref="C6:K6"/>
    <mergeCell ref="I7:K7"/>
    <mergeCell ref="F8:H8"/>
    <mergeCell ref="I8:K8"/>
    <mergeCell ref="L19:M19"/>
    <mergeCell ref="L17:M17"/>
    <mergeCell ref="L21:M21"/>
    <mergeCell ref="A26:B26"/>
    <mergeCell ref="L23:M23"/>
    <mergeCell ref="L24:M24"/>
    <mergeCell ref="L25:M25"/>
  </mergeCells>
  <phoneticPr fontId="0" type="noConversion"/>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81"/>
  <sheetViews>
    <sheetView view="pageBreakPreview" zoomScaleNormal="100" zoomScaleSheetLayoutView="100" workbookViewId="0">
      <selection activeCell="A3" sqref="A3:K3"/>
    </sheetView>
  </sheetViews>
  <sheetFormatPr defaultRowHeight="15"/>
  <cols>
    <col min="1" max="1" width="16.77734375" style="1" customWidth="1"/>
    <col min="2" max="10" width="9.77734375" style="1" customWidth="1"/>
    <col min="11" max="11" width="23.21875" style="1" bestFit="1" customWidth="1"/>
    <col min="12" max="16384" width="8.88671875" style="1"/>
  </cols>
  <sheetData>
    <row r="1" spans="1:15" s="14" customFormat="1" ht="48.75" customHeight="1">
      <c r="A1" s="493"/>
      <c r="B1" s="493"/>
      <c r="C1" s="493"/>
      <c r="D1" s="493"/>
      <c r="E1" s="493"/>
      <c r="F1" s="493"/>
      <c r="G1" s="493"/>
      <c r="H1" s="493"/>
      <c r="I1" s="493"/>
      <c r="J1" s="493"/>
      <c r="K1" s="493"/>
      <c r="L1" s="15"/>
      <c r="M1" s="15"/>
      <c r="N1" s="15"/>
      <c r="O1" s="15"/>
    </row>
    <row r="2" spans="1:15" ht="20.25">
      <c r="A2" s="628" t="s">
        <v>131</v>
      </c>
      <c r="B2" s="628"/>
      <c r="C2" s="628"/>
      <c r="D2" s="628"/>
      <c r="E2" s="628"/>
      <c r="F2" s="628"/>
      <c r="G2" s="628"/>
      <c r="H2" s="628"/>
      <c r="I2" s="628"/>
      <c r="J2" s="628"/>
      <c r="K2" s="628"/>
    </row>
    <row r="3" spans="1:15" ht="20.25">
      <c r="A3" s="628" t="s">
        <v>339</v>
      </c>
      <c r="B3" s="628"/>
      <c r="C3" s="628"/>
      <c r="D3" s="628"/>
      <c r="E3" s="628"/>
      <c r="F3" s="628"/>
      <c r="G3" s="628"/>
      <c r="H3" s="628"/>
      <c r="I3" s="628"/>
      <c r="J3" s="628"/>
      <c r="K3" s="628"/>
    </row>
    <row r="4" spans="1:15" ht="15.75" customHeight="1">
      <c r="A4" s="632" t="s">
        <v>132</v>
      </c>
      <c r="B4" s="632"/>
      <c r="C4" s="632"/>
      <c r="D4" s="632"/>
      <c r="E4" s="632"/>
      <c r="F4" s="632"/>
      <c r="G4" s="632"/>
      <c r="H4" s="632"/>
      <c r="I4" s="632"/>
      <c r="J4" s="632"/>
      <c r="K4" s="632"/>
    </row>
    <row r="5" spans="1:15" ht="15.75" customHeight="1">
      <c r="A5" s="632" t="s">
        <v>340</v>
      </c>
      <c r="B5" s="632"/>
      <c r="C5" s="632"/>
      <c r="D5" s="632"/>
      <c r="E5" s="632"/>
      <c r="F5" s="632"/>
      <c r="G5" s="632"/>
      <c r="H5" s="632"/>
      <c r="I5" s="632"/>
      <c r="J5" s="632"/>
      <c r="K5" s="632"/>
    </row>
    <row r="6" spans="1:15" ht="15.75">
      <c r="A6" s="633" t="s">
        <v>382</v>
      </c>
      <c r="B6" s="633"/>
      <c r="C6" s="625">
        <v>2012</v>
      </c>
      <c r="D6" s="625"/>
      <c r="E6" s="625"/>
      <c r="F6" s="625"/>
      <c r="G6" s="625"/>
      <c r="H6" s="625"/>
      <c r="I6" s="625"/>
      <c r="J6" s="52"/>
      <c r="K6" s="335" t="s">
        <v>381</v>
      </c>
    </row>
    <row r="7" spans="1:15" ht="21" customHeight="1">
      <c r="A7" s="693" t="s">
        <v>109</v>
      </c>
      <c r="B7" s="686" t="s">
        <v>52</v>
      </c>
      <c r="C7" s="686" t="s">
        <v>53</v>
      </c>
      <c r="D7" s="686" t="s">
        <v>54</v>
      </c>
      <c r="E7" s="686" t="s">
        <v>55</v>
      </c>
      <c r="F7" s="686"/>
      <c r="G7" s="686"/>
      <c r="H7" s="686" t="s">
        <v>56</v>
      </c>
      <c r="I7" s="686"/>
      <c r="J7" s="686"/>
      <c r="K7" s="696" t="s">
        <v>106</v>
      </c>
    </row>
    <row r="8" spans="1:15" ht="21" customHeight="1">
      <c r="A8" s="694"/>
      <c r="B8" s="687"/>
      <c r="C8" s="687"/>
      <c r="D8" s="687"/>
      <c r="E8" s="691" t="s">
        <v>57</v>
      </c>
      <c r="F8" s="691"/>
      <c r="G8" s="691"/>
      <c r="H8" s="691" t="s">
        <v>58</v>
      </c>
      <c r="I8" s="691"/>
      <c r="J8" s="691"/>
      <c r="K8" s="697"/>
    </row>
    <row r="9" spans="1:15" ht="21" customHeight="1">
      <c r="A9" s="694"/>
      <c r="B9" s="692" t="s">
        <v>59</v>
      </c>
      <c r="C9" s="692" t="s">
        <v>60</v>
      </c>
      <c r="D9" s="692" t="s">
        <v>61</v>
      </c>
      <c r="E9" s="340" t="s">
        <v>0</v>
      </c>
      <c r="F9" s="340" t="s">
        <v>62</v>
      </c>
      <c r="G9" s="340" t="s">
        <v>63</v>
      </c>
      <c r="H9" s="340" t="s">
        <v>0</v>
      </c>
      <c r="I9" s="340" t="s">
        <v>64</v>
      </c>
      <c r="J9" s="340" t="s">
        <v>65</v>
      </c>
      <c r="K9" s="697"/>
    </row>
    <row r="10" spans="1:15" ht="21" customHeight="1">
      <c r="A10" s="695"/>
      <c r="B10" s="691"/>
      <c r="C10" s="691"/>
      <c r="D10" s="691"/>
      <c r="E10" s="140" t="s">
        <v>4</v>
      </c>
      <c r="F10" s="141" t="s">
        <v>66</v>
      </c>
      <c r="G10" s="141" t="s">
        <v>67</v>
      </c>
      <c r="H10" s="140" t="s">
        <v>4</v>
      </c>
      <c r="I10" s="141" t="s">
        <v>68</v>
      </c>
      <c r="J10" s="141" t="s">
        <v>69</v>
      </c>
      <c r="K10" s="698"/>
    </row>
    <row r="11" spans="1:15" s="6" customFormat="1" ht="48" customHeight="1" thickBot="1">
      <c r="A11" s="271" t="s">
        <v>98</v>
      </c>
      <c r="B11" s="81">
        <f>SUM(D11-C11)</f>
        <v>748771</v>
      </c>
      <c r="C11" s="67">
        <v>16682</v>
      </c>
      <c r="D11" s="81">
        <f>SUM(H11-E11)</f>
        <v>765453</v>
      </c>
      <c r="E11" s="81">
        <f>SUM(F11:G11)</f>
        <v>623201</v>
      </c>
      <c r="F11" s="67">
        <v>222548</v>
      </c>
      <c r="G11" s="67">
        <v>400653</v>
      </c>
      <c r="H11" s="81">
        <f>SUM(I11:J11)</f>
        <v>1388654</v>
      </c>
      <c r="I11" s="67">
        <v>409817</v>
      </c>
      <c r="J11" s="67">
        <v>978837</v>
      </c>
      <c r="K11" s="343" t="s">
        <v>101</v>
      </c>
    </row>
    <row r="12" spans="1:15" s="6" customFormat="1" ht="48" customHeight="1" thickTop="1" thickBot="1">
      <c r="A12" s="272" t="s">
        <v>102</v>
      </c>
      <c r="B12" s="143">
        <f>SUM(D12-C12)</f>
        <v>0</v>
      </c>
      <c r="C12" s="144">
        <v>0</v>
      </c>
      <c r="D12" s="143">
        <f>SUM(H12-E12)</f>
        <v>0</v>
      </c>
      <c r="E12" s="143">
        <f>SUM(F12:G12)</f>
        <v>0</v>
      </c>
      <c r="F12" s="144">
        <v>0</v>
      </c>
      <c r="G12" s="144">
        <v>0</v>
      </c>
      <c r="H12" s="143">
        <f>SUM(I12:J12)</f>
        <v>0</v>
      </c>
      <c r="I12" s="144">
        <v>0</v>
      </c>
      <c r="J12" s="144">
        <v>0</v>
      </c>
      <c r="K12" s="344" t="s">
        <v>103</v>
      </c>
    </row>
    <row r="13" spans="1:15" s="6" customFormat="1" ht="48" customHeight="1" thickTop="1">
      <c r="A13" s="273" t="s">
        <v>104</v>
      </c>
      <c r="B13" s="82">
        <f>SUM(D13-C13)</f>
        <v>0</v>
      </c>
      <c r="C13" s="71">
        <v>0</v>
      </c>
      <c r="D13" s="82">
        <f>SUM(H13-E13)</f>
        <v>0</v>
      </c>
      <c r="E13" s="82">
        <f>SUM(F13:G13)</f>
        <v>0</v>
      </c>
      <c r="F13" s="71">
        <v>0</v>
      </c>
      <c r="G13" s="71">
        <v>0</v>
      </c>
      <c r="H13" s="82">
        <f>SUM(I13:J13)</f>
        <v>0</v>
      </c>
      <c r="I13" s="71">
        <v>0</v>
      </c>
      <c r="J13" s="71">
        <v>0</v>
      </c>
      <c r="K13" s="274" t="s">
        <v>105</v>
      </c>
    </row>
    <row r="14" spans="1:15" s="12" customFormat="1" ht="66.75" customHeight="1">
      <c r="A14" s="258" t="s">
        <v>4</v>
      </c>
      <c r="B14" s="145">
        <f t="shared" ref="B14:J14" si="0">SUM(B11:B13)</f>
        <v>748771</v>
      </c>
      <c r="C14" s="145">
        <f t="shared" si="0"/>
        <v>16682</v>
      </c>
      <c r="D14" s="145">
        <f t="shared" si="0"/>
        <v>765453</v>
      </c>
      <c r="E14" s="145">
        <f t="shared" si="0"/>
        <v>623201</v>
      </c>
      <c r="F14" s="145">
        <f t="shared" si="0"/>
        <v>222548</v>
      </c>
      <c r="G14" s="145">
        <f t="shared" si="0"/>
        <v>400653</v>
      </c>
      <c r="H14" s="145">
        <f t="shared" si="0"/>
        <v>1388654</v>
      </c>
      <c r="I14" s="145">
        <f t="shared" si="0"/>
        <v>409817</v>
      </c>
      <c r="J14" s="145">
        <f t="shared" si="0"/>
        <v>978837</v>
      </c>
      <c r="K14" s="275" t="s">
        <v>0</v>
      </c>
    </row>
    <row r="16" spans="1:15" ht="18">
      <c r="A16" s="206"/>
    </row>
    <row r="18" spans="1:1" ht="18">
      <c r="A18" s="221"/>
    </row>
    <row r="19" spans="1:1">
      <c r="A19" s="3"/>
    </row>
    <row r="20" spans="1:1" ht="18">
      <c r="A20" s="206"/>
    </row>
    <row r="21" spans="1:1">
      <c r="A21" s="3"/>
    </row>
    <row r="22" spans="1:1" ht="18">
      <c r="A22" s="206"/>
    </row>
    <row r="23" spans="1:1" ht="18">
      <c r="A23" s="226"/>
    </row>
    <row r="24" spans="1:1" ht="18">
      <c r="A24" s="206"/>
    </row>
    <row r="25" spans="1:1">
      <c r="A25" s="3"/>
    </row>
    <row r="26" spans="1:1" ht="18">
      <c r="A26" s="206"/>
    </row>
    <row r="27" spans="1:1" ht="18">
      <c r="A27" s="226"/>
    </row>
    <row r="28" spans="1:1" ht="18">
      <c r="A28" s="206"/>
    </row>
    <row r="29" spans="1:1" ht="18">
      <c r="A29" s="206"/>
    </row>
    <row r="30" spans="1:1">
      <c r="A30" s="3"/>
    </row>
    <row r="31" spans="1:1" ht="18">
      <c r="A31" s="206"/>
    </row>
    <row r="32" spans="1:1" ht="18">
      <c r="A32" s="206"/>
    </row>
    <row r="34" spans="1:11" ht="18">
      <c r="A34" s="206"/>
    </row>
    <row r="36" spans="1:11" ht="18">
      <c r="A36" s="206"/>
    </row>
    <row r="37" spans="1:11">
      <c r="A37" s="3">
        <v>36</v>
      </c>
    </row>
    <row r="38" spans="1:11" ht="18">
      <c r="A38" s="206"/>
    </row>
    <row r="39" spans="1:11" ht="18">
      <c r="A39" s="206"/>
    </row>
    <row r="40" spans="1:11" ht="18">
      <c r="A40" s="206"/>
      <c r="C40" s="211">
        <f>C13+C16+C18+C20+C22+C24+C26+C28+C29+C31+C32+C34+C36+C38+C39</f>
        <v>0</v>
      </c>
      <c r="D40" s="211">
        <f t="shared" ref="D40:K40" si="1">D13+D16+D18+D20+D22+D24+D26+D28+D29+D31+D32+D34+D36+D38+D39</f>
        <v>0</v>
      </c>
      <c r="E40" s="211">
        <f t="shared" si="1"/>
        <v>0</v>
      </c>
      <c r="F40" s="211">
        <f t="shared" si="1"/>
        <v>0</v>
      </c>
      <c r="G40" s="211">
        <f t="shared" si="1"/>
        <v>0</v>
      </c>
      <c r="H40" s="211">
        <f t="shared" si="1"/>
        <v>0</v>
      </c>
      <c r="I40" s="211">
        <f t="shared" si="1"/>
        <v>0</v>
      </c>
      <c r="J40" s="211">
        <f t="shared" si="1"/>
        <v>0</v>
      </c>
      <c r="K40" s="211" t="e">
        <f t="shared" si="1"/>
        <v>#VALUE!</v>
      </c>
    </row>
    <row r="41" spans="1:11" ht="18">
      <c r="A41" s="206"/>
      <c r="C41" s="211"/>
    </row>
    <row r="42" spans="1:11">
      <c r="C42" s="211">
        <f>C13+C16+C18+C20+C22+C24+C26+C28+C29+C31+C32+C34+C36+C38+C39</f>
        <v>0</v>
      </c>
      <c r="D42" s="211">
        <f t="shared" ref="D42:K42" si="2">D13+D16+D18+D20+D22+D24+D26+D28+D29+D31+D32+D34+D36+D38+D39</f>
        <v>0</v>
      </c>
      <c r="E42" s="211">
        <f t="shared" si="2"/>
        <v>0</v>
      </c>
      <c r="F42" s="211">
        <f t="shared" si="2"/>
        <v>0</v>
      </c>
      <c r="G42" s="211">
        <f t="shared" si="2"/>
        <v>0</v>
      </c>
      <c r="H42" s="211">
        <f t="shared" si="2"/>
        <v>0</v>
      </c>
      <c r="I42" s="211">
        <f t="shared" si="2"/>
        <v>0</v>
      </c>
      <c r="J42" s="211">
        <f t="shared" si="2"/>
        <v>0</v>
      </c>
      <c r="K42" s="211" t="e">
        <f t="shared" si="2"/>
        <v>#VALUE!</v>
      </c>
    </row>
    <row r="43" spans="1:11" ht="18">
      <c r="A43" s="206"/>
    </row>
    <row r="44" spans="1:11" ht="18">
      <c r="A44" s="206"/>
    </row>
    <row r="46" spans="1:11" ht="18">
      <c r="A46" s="206"/>
    </row>
    <row r="47" spans="1:11" ht="18">
      <c r="A47" s="206"/>
    </row>
    <row r="49" spans="1:1" ht="18">
      <c r="A49" s="206"/>
    </row>
    <row r="50" spans="1:1" ht="18">
      <c r="A50" s="206"/>
    </row>
    <row r="51" spans="1:1" ht="18">
      <c r="A51" s="206"/>
    </row>
    <row r="53" spans="1:1" ht="18">
      <c r="A53" s="206"/>
    </row>
    <row r="55" spans="1:1" ht="18">
      <c r="A55" s="206"/>
    </row>
    <row r="56" spans="1:1" ht="18">
      <c r="A56" s="206"/>
    </row>
    <row r="57" spans="1:1" ht="18">
      <c r="A57" s="206"/>
    </row>
    <row r="59" spans="1:1" ht="18">
      <c r="A59" s="206"/>
    </row>
    <row r="60" spans="1:1" ht="18">
      <c r="A60" s="206"/>
    </row>
    <row r="61" spans="1:1" ht="18">
      <c r="A61" s="206"/>
    </row>
    <row r="62" spans="1:1" ht="18">
      <c r="A62" s="206"/>
    </row>
    <row r="63" spans="1:1" ht="18">
      <c r="A63" s="206"/>
    </row>
    <row r="65" spans="1:1" ht="18">
      <c r="A65" s="206"/>
    </row>
    <row r="67" spans="1:1" ht="18">
      <c r="A67" s="206"/>
    </row>
    <row r="69" spans="1:1" ht="18">
      <c r="A69" s="206"/>
    </row>
    <row r="71" spans="1:1" ht="18">
      <c r="A71" s="206"/>
    </row>
    <row r="72" spans="1:1" ht="18">
      <c r="A72" s="206"/>
    </row>
    <row r="74" spans="1:1" ht="18">
      <c r="A74" s="206"/>
    </row>
    <row r="77" spans="1:1" ht="18">
      <c r="A77" s="206"/>
    </row>
    <row r="79" spans="1:1" ht="24" customHeight="1"/>
    <row r="81" spans="3:8">
      <c r="C81" s="211">
        <f t="shared" ref="C81:H81" si="3">C13+C14+C16+C19+C20+C21+C22+C23+C25+C27+C29+C30+C32+C34+C36+C38+C40+C41+C43+C44+C46+C47+C49+C50+C51+C53+C55+C56+C57+C59+C60+C61+C62+C63+C65+C67+C69+C71+C72+C74+C77</f>
        <v>16682</v>
      </c>
      <c r="D81" s="211">
        <f t="shared" si="3"/>
        <v>765453</v>
      </c>
      <c r="E81" s="211">
        <f t="shared" si="3"/>
        <v>623201</v>
      </c>
      <c r="F81" s="211">
        <f t="shared" si="3"/>
        <v>222548</v>
      </c>
      <c r="G81" s="211">
        <f t="shared" si="3"/>
        <v>400653</v>
      </c>
      <c r="H81" s="211">
        <f t="shared" si="3"/>
        <v>1388654</v>
      </c>
    </row>
  </sheetData>
  <mergeCells count="19">
    <mergeCell ref="A1:K1"/>
    <mergeCell ref="A6:B6"/>
    <mergeCell ref="C6:I6"/>
    <mergeCell ref="A2:K2"/>
    <mergeCell ref="A7:A10"/>
    <mergeCell ref="B7:B8"/>
    <mergeCell ref="C7:C8"/>
    <mergeCell ref="D7:D8"/>
    <mergeCell ref="E7:G7"/>
    <mergeCell ref="H7:J7"/>
    <mergeCell ref="K7:K10"/>
    <mergeCell ref="E8:G8"/>
    <mergeCell ref="H8:J8"/>
    <mergeCell ref="A3:K3"/>
    <mergeCell ref="A4:K4"/>
    <mergeCell ref="A5:K5"/>
    <mergeCell ref="B9:B10"/>
    <mergeCell ref="C9:C10"/>
    <mergeCell ref="D9:D10"/>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L3" sqref="L3"/>
    </sheetView>
  </sheetViews>
  <sheetFormatPr defaultRowHeight="23.25"/>
  <cols>
    <col min="1" max="1" width="10.6640625" style="50" customWidth="1"/>
    <col min="2" max="2" width="39.44140625" style="50" customWidth="1"/>
    <col min="3" max="3" width="1.6640625" style="47" bestFit="1" customWidth="1"/>
    <col min="4" max="4" width="38.88671875" style="47" customWidth="1"/>
    <col min="5" max="5" width="9.6640625" style="47" customWidth="1"/>
    <col min="6" max="11" width="1.6640625" style="47" bestFit="1" customWidth="1"/>
    <col min="12" max="16384" width="8.88671875" style="47"/>
  </cols>
  <sheetData>
    <row r="1" spans="1:11" s="14" customFormat="1" ht="49.5" customHeight="1">
      <c r="A1" s="493"/>
      <c r="B1" s="493"/>
      <c r="C1" s="493"/>
      <c r="D1" s="493"/>
      <c r="E1" s="493"/>
      <c r="F1" s="13"/>
      <c r="G1" s="15"/>
      <c r="H1" s="15"/>
    </row>
    <row r="2" spans="1:11" s="49" customFormat="1" ht="57.75" customHeight="1">
      <c r="A2" s="494" t="s">
        <v>135</v>
      </c>
      <c r="B2" s="494"/>
      <c r="C2" s="48"/>
      <c r="D2" s="500"/>
      <c r="E2" s="500"/>
      <c r="F2" s="47"/>
      <c r="G2" s="47"/>
      <c r="H2" s="47"/>
      <c r="I2" s="48"/>
      <c r="J2" s="48"/>
      <c r="K2" s="48"/>
    </row>
    <row r="3" spans="1:11" ht="93.75" customHeight="1">
      <c r="A3" s="498" t="s">
        <v>593</v>
      </c>
      <c r="B3" s="498"/>
      <c r="C3" s="126"/>
      <c r="D3" s="499" t="s">
        <v>592</v>
      </c>
      <c r="E3" s="499"/>
    </row>
    <row r="4" spans="1:11" ht="73.5" customHeight="1">
      <c r="A4" s="498" t="s">
        <v>436</v>
      </c>
      <c r="B4" s="498"/>
      <c r="C4" s="126"/>
      <c r="D4" s="499" t="s">
        <v>435</v>
      </c>
      <c r="E4" s="499"/>
    </row>
    <row r="5" spans="1:11" ht="54.75" customHeight="1">
      <c r="A5" s="501" t="s">
        <v>437</v>
      </c>
      <c r="B5" s="501"/>
      <c r="C5" s="126"/>
      <c r="D5" s="499" t="s">
        <v>438</v>
      </c>
      <c r="E5" s="499"/>
    </row>
    <row r="6" spans="1:11" ht="37.5" customHeight="1">
      <c r="A6" s="501" t="s">
        <v>439</v>
      </c>
      <c r="B6" s="501"/>
      <c r="C6" s="127"/>
      <c r="D6" s="499" t="s">
        <v>440</v>
      </c>
      <c r="E6" s="499"/>
    </row>
    <row r="7" spans="1:11" ht="67.5" customHeight="1">
      <c r="A7" s="495" t="s">
        <v>594</v>
      </c>
      <c r="B7" s="495"/>
      <c r="C7" s="128"/>
      <c r="D7" s="496" t="s">
        <v>441</v>
      </c>
      <c r="E7" s="497"/>
    </row>
    <row r="8" spans="1:11" ht="67.5" customHeight="1">
      <c r="E8" s="51"/>
    </row>
    <row r="9" spans="1:11" ht="43.5" customHeight="1">
      <c r="A9" s="51"/>
      <c r="B9" s="51"/>
      <c r="D9" s="51"/>
    </row>
    <row r="11" spans="1:11" ht="29.25" customHeight="1">
      <c r="A11" s="209"/>
    </row>
    <row r="13" spans="1:11">
      <c r="A13" s="204"/>
    </row>
    <row r="14" spans="1:11">
      <c r="A14" s="237"/>
    </row>
    <row r="16" spans="1:11">
      <c r="A16" s="209"/>
    </row>
    <row r="18" spans="1:1">
      <c r="A18" s="224"/>
    </row>
    <row r="19" spans="1:1">
      <c r="A19" s="233"/>
    </row>
    <row r="20" spans="1:1">
      <c r="A20" s="209"/>
    </row>
    <row r="21" spans="1:1">
      <c r="A21" s="233"/>
    </row>
    <row r="22" spans="1:1">
      <c r="A22" s="209"/>
    </row>
    <row r="23" spans="1:1">
      <c r="A23" s="229"/>
    </row>
    <row r="24" spans="1:1">
      <c r="A24" s="209"/>
    </row>
    <row r="25" spans="1:1">
      <c r="A25" s="233"/>
    </row>
    <row r="26" spans="1:1">
      <c r="A26" s="209"/>
    </row>
    <row r="27" spans="1:1">
      <c r="A27" s="229"/>
    </row>
    <row r="28" spans="1:1">
      <c r="A28" s="209"/>
    </row>
    <row r="29" spans="1:1">
      <c r="A29" s="209"/>
    </row>
    <row r="30" spans="1:1">
      <c r="A30" s="233"/>
    </row>
    <row r="31" spans="1:1">
      <c r="A31" s="209"/>
    </row>
    <row r="32" spans="1:1">
      <c r="A32" s="209"/>
    </row>
    <row r="34" spans="1:11">
      <c r="A34" s="209"/>
    </row>
    <row r="36" spans="1:11">
      <c r="A36" s="209"/>
    </row>
    <row r="37" spans="1:11">
      <c r="A37" s="233">
        <v>36</v>
      </c>
    </row>
    <row r="38" spans="1:11">
      <c r="A38" s="209"/>
    </row>
    <row r="39" spans="1:11">
      <c r="A39" s="209"/>
    </row>
    <row r="40" spans="1:11">
      <c r="A40" s="209"/>
      <c r="C40" s="47">
        <f>C13+C16+C18+C20+C22+C24+C26+C28+C29+C31+C32+C34+C36+C38+C39</f>
        <v>0</v>
      </c>
      <c r="D40" s="47">
        <f t="shared" ref="D40:K40" si="0">D13+D16+D18+D20+D22+D24+D26+D28+D29+D31+D32+D34+D36+D38+D39</f>
        <v>0</v>
      </c>
      <c r="E40" s="47">
        <f t="shared" si="0"/>
        <v>0</v>
      </c>
      <c r="F40" s="47">
        <f t="shared" si="0"/>
        <v>0</v>
      </c>
      <c r="G40" s="47">
        <f t="shared" si="0"/>
        <v>0</v>
      </c>
      <c r="H40" s="47">
        <f t="shared" si="0"/>
        <v>0</v>
      </c>
      <c r="I40" s="47">
        <f t="shared" si="0"/>
        <v>0</v>
      </c>
      <c r="J40" s="47">
        <f t="shared" si="0"/>
        <v>0</v>
      </c>
      <c r="K40" s="47">
        <f t="shared" si="0"/>
        <v>0</v>
      </c>
    </row>
    <row r="41" spans="1:11">
      <c r="A41" s="209"/>
    </row>
    <row r="42" spans="1:11">
      <c r="C42" s="47">
        <f>C13+C16+C18+C20+C22+C24+C26+C28+C29+C31+C32+C34+C36+C38+C39</f>
        <v>0</v>
      </c>
      <c r="D42" s="47">
        <f t="shared" ref="D42:K42" si="1">D13+D16+D18+D20+D22+D24+D26+D28+D29+D31+D32+D34+D36+D38+D39</f>
        <v>0</v>
      </c>
      <c r="E42" s="47">
        <f t="shared" si="1"/>
        <v>0</v>
      </c>
      <c r="F42" s="47">
        <f t="shared" si="1"/>
        <v>0</v>
      </c>
      <c r="G42" s="47">
        <f t="shared" si="1"/>
        <v>0</v>
      </c>
      <c r="H42" s="47">
        <f t="shared" si="1"/>
        <v>0</v>
      </c>
      <c r="I42" s="47">
        <f t="shared" si="1"/>
        <v>0</v>
      </c>
      <c r="J42" s="47">
        <f t="shared" si="1"/>
        <v>0</v>
      </c>
      <c r="K42" s="47">
        <f t="shared" si="1"/>
        <v>0</v>
      </c>
    </row>
    <row r="43" spans="1:11">
      <c r="A43" s="209"/>
    </row>
    <row r="44" spans="1:11">
      <c r="A44" s="209"/>
    </row>
    <row r="46" spans="1:11">
      <c r="A46" s="209"/>
    </row>
    <row r="47" spans="1:11">
      <c r="A47" s="209"/>
    </row>
    <row r="49" spans="1:1">
      <c r="A49" s="209"/>
    </row>
    <row r="50" spans="1:1">
      <c r="A50" s="209"/>
    </row>
    <row r="51" spans="1:1">
      <c r="A51" s="209"/>
    </row>
    <row r="53" spans="1:1">
      <c r="A53" s="209"/>
    </row>
    <row r="55" spans="1:1">
      <c r="A55" s="209"/>
    </row>
    <row r="56" spans="1:1">
      <c r="A56" s="209"/>
    </row>
    <row r="57" spans="1:1">
      <c r="A57" s="209"/>
    </row>
    <row r="59" spans="1:1">
      <c r="A59" s="209"/>
    </row>
    <row r="60" spans="1:1">
      <c r="A60" s="209"/>
    </row>
    <row r="61" spans="1:1">
      <c r="A61" s="209"/>
    </row>
    <row r="62" spans="1:1">
      <c r="A62" s="209"/>
    </row>
    <row r="63" spans="1:1">
      <c r="A63" s="209"/>
    </row>
    <row r="65" spans="1:1">
      <c r="A65" s="209"/>
    </row>
    <row r="67" spans="1:1">
      <c r="A67" s="209"/>
    </row>
    <row r="69" spans="1:1">
      <c r="A69" s="209"/>
    </row>
    <row r="71" spans="1:1">
      <c r="A71" s="209"/>
    </row>
    <row r="72" spans="1:1">
      <c r="A72" s="209"/>
    </row>
    <row r="74" spans="1:1">
      <c r="A74" s="209"/>
    </row>
    <row r="77" spans="1:1">
      <c r="A77" s="209"/>
    </row>
    <row r="79" spans="1:1" ht="24" customHeight="1"/>
    <row r="81" spans="3:14">
      <c r="C81" s="220">
        <f t="shared" ref="C81:H81" si="2">C13+C14+C16+C19+C20+C21+C22+C23+C25+C27+C29+C30+C32+C34+C36+C38+C40+C41+C43+C44+C46+C47+C49+C50+C51+C53+C55+C56+C57+C59+C60+C61+C62+C63+C65+C67+C69+C71+C72+C74+C77</f>
        <v>0</v>
      </c>
      <c r="D81" s="220">
        <f t="shared" si="2"/>
        <v>0</v>
      </c>
      <c r="E81" s="220">
        <f t="shared" si="2"/>
        <v>0</v>
      </c>
      <c r="F81" s="220">
        <f t="shared" si="2"/>
        <v>0</v>
      </c>
      <c r="G81" s="220">
        <f t="shared" si="2"/>
        <v>0</v>
      </c>
      <c r="H81" s="220">
        <f t="shared" si="2"/>
        <v>0</v>
      </c>
      <c r="I81" s="220"/>
      <c r="J81" s="220"/>
      <c r="K81" s="220"/>
      <c r="L81" s="220"/>
      <c r="M81" s="220"/>
      <c r="N81" s="220"/>
    </row>
    <row r="82" spans="3:14">
      <c r="C82" s="220"/>
      <c r="D82" s="220"/>
      <c r="E82" s="220"/>
      <c r="F82" s="220"/>
      <c r="G82" s="220"/>
      <c r="H82" s="220"/>
      <c r="I82" s="220"/>
      <c r="J82" s="220"/>
      <c r="K82" s="220"/>
      <c r="L82" s="220"/>
      <c r="M82" s="220"/>
      <c r="N82" s="220"/>
    </row>
  </sheetData>
  <mergeCells count="13">
    <mergeCell ref="A1:E1"/>
    <mergeCell ref="A2:B2"/>
    <mergeCell ref="A7:B7"/>
    <mergeCell ref="D7:E7"/>
    <mergeCell ref="A4:B4"/>
    <mergeCell ref="D4:E4"/>
    <mergeCell ref="A3:B3"/>
    <mergeCell ref="D3:E3"/>
    <mergeCell ref="D2:E2"/>
    <mergeCell ref="A5:B5"/>
    <mergeCell ref="D5:E5"/>
    <mergeCell ref="A6:B6"/>
    <mergeCell ref="D6:E6"/>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2049" r:id="rId4">
          <objectPr defaultSize="0" autoPict="0" r:id="rId5">
            <anchor moveWithCells="1" sizeWithCells="1">
              <from>
                <xdr:col>4</xdr:col>
                <xdr:colOff>0</xdr:colOff>
                <xdr:row>1</xdr:row>
                <xdr:rowOff>95250</xdr:rowOff>
              </from>
              <to>
                <xdr:col>4</xdr:col>
                <xdr:colOff>0</xdr:colOff>
                <xdr:row>1</xdr:row>
                <xdr:rowOff>628650</xdr:rowOff>
              </to>
            </anchor>
          </objectPr>
        </oleObject>
      </mc:Choice>
      <mc:Fallback>
        <oleObject progId="MSWordArt.2" shapeId="2049" r:id="rId4"/>
      </mc:Fallback>
    </mc:AlternateContent>
    <mc:AlternateContent xmlns:mc="http://schemas.openxmlformats.org/markup-compatibility/2006">
      <mc:Choice Requires="x14">
        <oleObject progId="MSWordArt.2" shapeId="2050" r:id="rId6">
          <objectPr defaultSize="0" autoPict="0" r:id="rId5">
            <anchor moveWithCells="1" sizeWithCells="1">
              <from>
                <xdr:col>3</xdr:col>
                <xdr:colOff>1457325</xdr:colOff>
                <xdr:row>1</xdr:row>
                <xdr:rowOff>57150</xdr:rowOff>
              </from>
              <to>
                <xdr:col>3</xdr:col>
                <xdr:colOff>2343150</xdr:colOff>
                <xdr:row>1</xdr:row>
                <xdr:rowOff>590550</xdr:rowOff>
              </to>
            </anchor>
          </objectPr>
        </oleObject>
      </mc:Choice>
      <mc:Fallback>
        <oleObject progId="MSWordArt.2" shapeId="2050" r:id="rId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30"/>
  <sheetViews>
    <sheetView view="pageBreakPreview" topLeftCell="A16" zoomScaleNormal="100" zoomScaleSheetLayoutView="100" workbookViewId="0">
      <selection activeCell="J26" sqref="A26:K26"/>
    </sheetView>
  </sheetViews>
  <sheetFormatPr defaultColWidth="36.44140625" defaultRowHeight="12.75"/>
  <cols>
    <col min="1" max="1" width="6.77734375" style="239" customWidth="1"/>
    <col min="2" max="2" width="30.77734375" style="240" customWidth="1"/>
    <col min="3" max="9" width="8.77734375" style="239" customWidth="1"/>
    <col min="10" max="10" width="30.77734375" style="239" customWidth="1"/>
    <col min="11" max="252" width="8.88671875" style="239" customWidth="1"/>
    <col min="253" max="253" width="9.6640625" style="239" customWidth="1"/>
    <col min="254" max="16384" width="36.44140625" style="239"/>
  </cols>
  <sheetData>
    <row r="1" spans="1:255" ht="15">
      <c r="A1" s="699"/>
      <c r="B1" s="699"/>
      <c r="C1" s="699"/>
      <c r="D1" s="699"/>
      <c r="E1" s="699"/>
      <c r="F1" s="699"/>
      <c r="G1" s="699"/>
      <c r="H1" s="699"/>
      <c r="I1" s="699"/>
      <c r="J1" s="699"/>
      <c r="K1" s="699"/>
    </row>
    <row r="2" spans="1:255" ht="20.25" customHeight="1">
      <c r="A2" s="700" t="s">
        <v>133</v>
      </c>
      <c r="B2" s="700"/>
      <c r="C2" s="700"/>
      <c r="D2" s="700"/>
      <c r="E2" s="700"/>
      <c r="F2" s="700"/>
      <c r="G2" s="700"/>
      <c r="H2" s="700"/>
      <c r="I2" s="700"/>
      <c r="J2" s="700"/>
      <c r="K2" s="700"/>
    </row>
    <row r="3" spans="1:255" ht="20.25">
      <c r="A3" s="700" t="s">
        <v>339</v>
      </c>
      <c r="B3" s="700"/>
      <c r="C3" s="700"/>
      <c r="D3" s="700"/>
      <c r="E3" s="700"/>
      <c r="F3" s="700"/>
      <c r="G3" s="700"/>
      <c r="H3" s="700"/>
      <c r="I3" s="700"/>
      <c r="J3" s="700"/>
      <c r="K3" s="700"/>
    </row>
    <row r="4" spans="1:255" ht="15.75" customHeight="1">
      <c r="A4" s="701" t="s">
        <v>134</v>
      </c>
      <c r="B4" s="701"/>
      <c r="C4" s="701"/>
      <c r="D4" s="701"/>
      <c r="E4" s="701"/>
      <c r="F4" s="701"/>
      <c r="G4" s="701"/>
      <c r="H4" s="701"/>
      <c r="I4" s="701"/>
      <c r="J4" s="701"/>
      <c r="K4" s="701"/>
    </row>
    <row r="5" spans="1:255" ht="15.75" customHeight="1">
      <c r="A5" s="701" t="s">
        <v>341</v>
      </c>
      <c r="B5" s="701"/>
      <c r="C5" s="701"/>
      <c r="D5" s="701"/>
      <c r="E5" s="701"/>
      <c r="F5" s="701"/>
      <c r="G5" s="701"/>
      <c r="H5" s="701"/>
      <c r="I5" s="701"/>
      <c r="J5" s="701"/>
      <c r="K5" s="701"/>
    </row>
    <row r="6" spans="1:255" ht="15.75">
      <c r="A6" s="704" t="s">
        <v>597</v>
      </c>
      <c r="B6" s="704"/>
      <c r="C6" s="705"/>
      <c r="D6" s="705"/>
      <c r="E6" s="705"/>
      <c r="F6" s="705"/>
      <c r="G6" s="705"/>
      <c r="H6" s="705"/>
      <c r="I6" s="705"/>
      <c r="K6" s="264" t="s">
        <v>596</v>
      </c>
    </row>
    <row r="7" spans="1:255" ht="29.25" customHeight="1">
      <c r="A7" s="713" t="s">
        <v>370</v>
      </c>
      <c r="B7" s="706" t="s">
        <v>3</v>
      </c>
      <c r="C7" s="717" t="s">
        <v>337</v>
      </c>
      <c r="D7" s="718"/>
      <c r="E7" s="715" t="s">
        <v>73</v>
      </c>
      <c r="F7" s="715" t="s">
        <v>72</v>
      </c>
      <c r="G7" s="715" t="s">
        <v>71</v>
      </c>
      <c r="H7" s="715" t="s">
        <v>70</v>
      </c>
      <c r="I7" s="715" t="s">
        <v>331</v>
      </c>
      <c r="J7" s="719" t="s">
        <v>7</v>
      </c>
      <c r="K7" s="720"/>
    </row>
    <row r="8" spans="1:255" ht="29.25" customHeight="1">
      <c r="A8" s="714"/>
      <c r="B8" s="707"/>
      <c r="C8" s="709" t="s">
        <v>338</v>
      </c>
      <c r="D8" s="710"/>
      <c r="E8" s="716"/>
      <c r="F8" s="716"/>
      <c r="G8" s="716"/>
      <c r="H8" s="716"/>
      <c r="I8" s="716"/>
      <c r="J8" s="721"/>
      <c r="K8" s="722"/>
    </row>
    <row r="9" spans="1:255" ht="29.25" customHeight="1">
      <c r="A9" s="711" t="s">
        <v>50</v>
      </c>
      <c r="B9" s="707"/>
      <c r="C9" s="265" t="s">
        <v>74</v>
      </c>
      <c r="D9" s="352" t="s">
        <v>13</v>
      </c>
      <c r="E9" s="702" t="s">
        <v>336</v>
      </c>
      <c r="F9" s="702" t="s">
        <v>335</v>
      </c>
      <c r="G9" s="702" t="s">
        <v>334</v>
      </c>
      <c r="H9" s="702" t="s">
        <v>333</v>
      </c>
      <c r="I9" s="702" t="s">
        <v>332</v>
      </c>
      <c r="J9" s="721"/>
      <c r="K9" s="722"/>
    </row>
    <row r="10" spans="1:255" ht="29.25" customHeight="1">
      <c r="A10" s="712"/>
      <c r="B10" s="708"/>
      <c r="C10" s="351" t="s">
        <v>76</v>
      </c>
      <c r="D10" s="351" t="s">
        <v>75</v>
      </c>
      <c r="E10" s="703"/>
      <c r="F10" s="703"/>
      <c r="G10" s="703"/>
      <c r="H10" s="703"/>
      <c r="I10" s="703"/>
      <c r="J10" s="723"/>
      <c r="K10" s="724"/>
    </row>
    <row r="11" spans="1:255" ht="16.5" thickBot="1">
      <c r="A11" s="398" t="s">
        <v>87</v>
      </c>
      <c r="B11" s="400" t="s">
        <v>300</v>
      </c>
      <c r="C11" s="94">
        <v>1036</v>
      </c>
      <c r="D11" s="94">
        <v>39434</v>
      </c>
      <c r="E11" s="94">
        <v>554638</v>
      </c>
      <c r="F11" s="94">
        <v>1904278</v>
      </c>
      <c r="G11" s="366">
        <v>69.98</v>
      </c>
      <c r="H11" s="366">
        <v>0.9</v>
      </c>
      <c r="I11" s="94">
        <v>588568</v>
      </c>
      <c r="J11" s="623" t="s">
        <v>446</v>
      </c>
      <c r="K11" s="624"/>
    </row>
    <row r="12" spans="1:255" ht="35.25" thickTop="1" thickBot="1">
      <c r="A12" s="249">
        <v>11</v>
      </c>
      <c r="B12" s="146" t="s">
        <v>471</v>
      </c>
      <c r="C12" s="148">
        <v>1036</v>
      </c>
      <c r="D12" s="148">
        <v>39434</v>
      </c>
      <c r="E12" s="148">
        <v>554638</v>
      </c>
      <c r="F12" s="148">
        <v>1904278</v>
      </c>
      <c r="G12" s="268">
        <v>69.98</v>
      </c>
      <c r="H12" s="268">
        <v>0.9</v>
      </c>
      <c r="I12" s="148">
        <v>588568</v>
      </c>
      <c r="J12" s="604" t="s">
        <v>470</v>
      </c>
      <c r="K12" s="605"/>
    </row>
    <row r="13" spans="1:255" ht="24" customHeight="1" thickTop="1" thickBot="1">
      <c r="A13" s="259" t="s">
        <v>500</v>
      </c>
      <c r="B13" s="137" t="s">
        <v>510</v>
      </c>
      <c r="C13" s="94">
        <v>1036</v>
      </c>
      <c r="D13" s="85">
        <v>39434</v>
      </c>
      <c r="E13" s="94">
        <v>554638</v>
      </c>
      <c r="F13" s="85">
        <v>1904278</v>
      </c>
      <c r="G13" s="269">
        <v>69.98</v>
      </c>
      <c r="H13" s="269">
        <v>0.9</v>
      </c>
      <c r="I13" s="85">
        <v>588568</v>
      </c>
      <c r="J13" s="602" t="s">
        <v>512</v>
      </c>
      <c r="K13" s="603"/>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spans="1:255" ht="17.25" thickTop="1" thickBot="1">
      <c r="A14" s="397" t="s">
        <v>88</v>
      </c>
      <c r="B14" s="149" t="s">
        <v>301</v>
      </c>
      <c r="C14" s="148">
        <v>539214</v>
      </c>
      <c r="D14" s="148">
        <v>169083</v>
      </c>
      <c r="E14" s="148">
        <v>113916</v>
      </c>
      <c r="F14" s="148">
        <v>196361</v>
      </c>
      <c r="G14" s="268">
        <v>10.02</v>
      </c>
      <c r="H14" s="268">
        <v>31.96</v>
      </c>
      <c r="I14" s="148">
        <v>26924</v>
      </c>
      <c r="J14" s="592" t="s">
        <v>453</v>
      </c>
      <c r="K14" s="593"/>
    </row>
    <row r="15" spans="1:255" ht="14.25" thickTop="1" thickBot="1">
      <c r="A15" s="364">
        <v>15</v>
      </c>
      <c r="B15" s="138" t="s">
        <v>472</v>
      </c>
      <c r="C15" s="94">
        <v>11776</v>
      </c>
      <c r="D15" s="85">
        <v>12477</v>
      </c>
      <c r="E15" s="94">
        <v>43670</v>
      </c>
      <c r="F15" s="85">
        <v>102957</v>
      </c>
      <c r="G15" s="269">
        <v>14.36</v>
      </c>
      <c r="H15" s="269">
        <v>43.23</v>
      </c>
      <c r="I15" s="85">
        <v>21476</v>
      </c>
      <c r="J15" s="585" t="s">
        <v>454</v>
      </c>
      <c r="K15" s="586"/>
    </row>
    <row r="16" spans="1:255" ht="14.25" thickTop="1" thickBot="1">
      <c r="A16" s="249">
        <v>17</v>
      </c>
      <c r="B16" s="136" t="s">
        <v>455</v>
      </c>
      <c r="C16" s="148">
        <v>3086</v>
      </c>
      <c r="D16" s="148">
        <v>1512</v>
      </c>
      <c r="E16" s="148">
        <v>63857</v>
      </c>
      <c r="F16" s="148">
        <v>103817</v>
      </c>
      <c r="G16" s="268">
        <v>8.75</v>
      </c>
      <c r="H16" s="268">
        <v>29.74</v>
      </c>
      <c r="I16" s="148">
        <v>21000</v>
      </c>
      <c r="J16" s="590" t="s">
        <v>456</v>
      </c>
      <c r="K16" s="591"/>
    </row>
    <row r="17" spans="1:11" ht="24" thickTop="1" thickBot="1">
      <c r="A17" s="364">
        <v>18</v>
      </c>
      <c r="B17" s="138" t="s">
        <v>473</v>
      </c>
      <c r="C17" s="94">
        <v>378071</v>
      </c>
      <c r="D17" s="85">
        <v>82839</v>
      </c>
      <c r="E17" s="94">
        <v>125697</v>
      </c>
      <c r="F17" s="85">
        <v>179575</v>
      </c>
      <c r="G17" s="269">
        <v>8.35</v>
      </c>
      <c r="H17" s="269">
        <v>21.66</v>
      </c>
      <c r="I17" s="85">
        <v>22721</v>
      </c>
      <c r="J17" s="585" t="s">
        <v>457</v>
      </c>
      <c r="K17" s="586"/>
    </row>
    <row r="18" spans="1:11" ht="35.25" thickTop="1" thickBot="1">
      <c r="A18" s="249">
        <v>20</v>
      </c>
      <c r="B18" s="136" t="s">
        <v>498</v>
      </c>
      <c r="C18" s="148">
        <v>55017</v>
      </c>
      <c r="D18" s="148">
        <v>9051</v>
      </c>
      <c r="E18" s="148">
        <v>194502</v>
      </c>
      <c r="F18" s="148">
        <v>286030</v>
      </c>
      <c r="G18" s="268">
        <v>12.06</v>
      </c>
      <c r="H18" s="268">
        <v>19.940000000000001</v>
      </c>
      <c r="I18" s="148">
        <v>27595</v>
      </c>
      <c r="J18" s="590" t="s">
        <v>476</v>
      </c>
      <c r="K18" s="591"/>
    </row>
    <row r="19" spans="1:11" ht="24" thickTop="1" thickBot="1">
      <c r="A19" s="364">
        <v>22</v>
      </c>
      <c r="B19" s="138" t="s">
        <v>483</v>
      </c>
      <c r="C19" s="94">
        <v>12383</v>
      </c>
      <c r="D19" s="85">
        <v>2516</v>
      </c>
      <c r="E19" s="94">
        <v>199705</v>
      </c>
      <c r="F19" s="85">
        <v>298326</v>
      </c>
      <c r="G19" s="269">
        <v>11.9</v>
      </c>
      <c r="H19" s="269">
        <v>21.16</v>
      </c>
      <c r="I19" s="85">
        <v>34947</v>
      </c>
      <c r="J19" s="585" t="s">
        <v>496</v>
      </c>
      <c r="K19" s="586"/>
    </row>
    <row r="20" spans="1:11" ht="24" thickTop="1" thickBot="1">
      <c r="A20" s="249">
        <v>24</v>
      </c>
      <c r="B20" s="136" t="s">
        <v>494</v>
      </c>
      <c r="C20" s="148">
        <v>10438</v>
      </c>
      <c r="D20" s="148">
        <v>1424</v>
      </c>
      <c r="E20" s="148">
        <v>736758</v>
      </c>
      <c r="F20" s="148">
        <v>962616</v>
      </c>
      <c r="G20" s="268">
        <v>11.93</v>
      </c>
      <c r="H20" s="268">
        <v>11.53</v>
      </c>
      <c r="I20" s="148">
        <v>79136</v>
      </c>
      <c r="J20" s="590" t="s">
        <v>461</v>
      </c>
      <c r="K20" s="591"/>
    </row>
    <row r="21" spans="1:11" ht="14.25" thickTop="1" thickBot="1">
      <c r="A21" s="364">
        <v>25</v>
      </c>
      <c r="B21" s="138" t="s">
        <v>493</v>
      </c>
      <c r="C21" s="94">
        <v>7966</v>
      </c>
      <c r="D21" s="85">
        <v>941</v>
      </c>
      <c r="E21" s="94">
        <v>350750</v>
      </c>
      <c r="F21" s="85">
        <v>537410</v>
      </c>
      <c r="G21" s="269">
        <v>2.67</v>
      </c>
      <c r="H21" s="269">
        <v>32.07</v>
      </c>
      <c r="I21" s="85">
        <v>36195</v>
      </c>
      <c r="J21" s="585" t="s">
        <v>462</v>
      </c>
      <c r="K21" s="586"/>
    </row>
    <row r="22" spans="1:11" ht="24" thickTop="1" thickBot="1">
      <c r="A22" s="249">
        <v>26</v>
      </c>
      <c r="B22" s="136" t="s">
        <v>492</v>
      </c>
      <c r="C22" s="148">
        <v>2482</v>
      </c>
      <c r="D22" s="148">
        <v>936</v>
      </c>
      <c r="E22" s="148">
        <v>273664</v>
      </c>
      <c r="F22" s="148">
        <v>554761</v>
      </c>
      <c r="G22" s="268">
        <v>21.56</v>
      </c>
      <c r="H22" s="268">
        <v>29.11</v>
      </c>
      <c r="I22" s="148">
        <v>72019</v>
      </c>
      <c r="J22" s="590" t="s">
        <v>463</v>
      </c>
      <c r="K22" s="591"/>
    </row>
    <row r="23" spans="1:11" ht="24" thickTop="1" thickBot="1">
      <c r="A23" s="364">
        <v>28</v>
      </c>
      <c r="B23" s="138" t="s">
        <v>511</v>
      </c>
      <c r="C23" s="94">
        <v>36922</v>
      </c>
      <c r="D23" s="85">
        <v>42737</v>
      </c>
      <c r="E23" s="94">
        <v>88022</v>
      </c>
      <c r="F23" s="85">
        <v>297231</v>
      </c>
      <c r="G23" s="269">
        <v>10.61</v>
      </c>
      <c r="H23" s="269">
        <v>59.77</v>
      </c>
      <c r="I23" s="85">
        <v>43344</v>
      </c>
      <c r="J23" s="585" t="s">
        <v>477</v>
      </c>
      <c r="K23" s="586"/>
    </row>
    <row r="24" spans="1:11" ht="14.25" thickTop="1" thickBot="1">
      <c r="A24" s="249">
        <v>35</v>
      </c>
      <c r="B24" s="136" t="s">
        <v>466</v>
      </c>
      <c r="C24" s="148">
        <v>4515</v>
      </c>
      <c r="D24" s="148">
        <v>861</v>
      </c>
      <c r="E24" s="148">
        <v>180887</v>
      </c>
      <c r="F24" s="148">
        <v>234552</v>
      </c>
      <c r="G24" s="268">
        <v>3.26</v>
      </c>
      <c r="H24" s="268">
        <v>19.62</v>
      </c>
      <c r="I24" s="148">
        <v>35889</v>
      </c>
      <c r="J24" s="590" t="s">
        <v>467</v>
      </c>
      <c r="K24" s="591"/>
    </row>
    <row r="25" spans="1:11" ht="23.25" thickTop="1">
      <c r="A25" s="441">
        <v>36</v>
      </c>
      <c r="B25" s="442" t="s">
        <v>487</v>
      </c>
      <c r="C25" s="94">
        <v>16558</v>
      </c>
      <c r="D25" s="85">
        <v>13789</v>
      </c>
      <c r="E25" s="94">
        <v>59031</v>
      </c>
      <c r="F25" s="85">
        <v>113820</v>
      </c>
      <c r="G25" s="269">
        <v>18.010000000000002</v>
      </c>
      <c r="H25" s="269">
        <v>30.12</v>
      </c>
      <c r="I25" s="85">
        <v>26827</v>
      </c>
      <c r="J25" s="587" t="s">
        <v>486</v>
      </c>
      <c r="K25" s="588"/>
    </row>
    <row r="26" spans="1:11" ht="28.5" customHeight="1">
      <c r="A26" s="622" t="s">
        <v>4</v>
      </c>
      <c r="B26" s="622"/>
      <c r="C26" s="367">
        <f>C11+C14</f>
        <v>540250</v>
      </c>
      <c r="D26" s="367">
        <f>D11+D14</f>
        <v>208517</v>
      </c>
      <c r="E26" s="367">
        <v>118915</v>
      </c>
      <c r="F26" s="367">
        <v>215730</v>
      </c>
      <c r="G26" s="368">
        <v>16.03</v>
      </c>
      <c r="H26" s="368">
        <v>28.85</v>
      </c>
      <c r="I26" s="369">
        <v>32853</v>
      </c>
      <c r="J26" s="589" t="s">
        <v>0</v>
      </c>
      <c r="K26" s="589"/>
    </row>
    <row r="28" spans="1:11">
      <c r="C28" s="242"/>
    </row>
    <row r="29" spans="1:11">
      <c r="C29" s="243"/>
    </row>
    <row r="30" spans="1:11">
      <c r="C30" s="242"/>
    </row>
  </sheetData>
  <mergeCells count="40">
    <mergeCell ref="J20:K20"/>
    <mergeCell ref="J21:K21"/>
    <mergeCell ref="J17:K17"/>
    <mergeCell ref="J18:K18"/>
    <mergeCell ref="J19:K19"/>
    <mergeCell ref="A26:B26"/>
    <mergeCell ref="J25:K25"/>
    <mergeCell ref="J22:K22"/>
    <mergeCell ref="J23:K23"/>
    <mergeCell ref="J24:K24"/>
    <mergeCell ref="J26:K26"/>
    <mergeCell ref="I9:I10"/>
    <mergeCell ref="J16:K16"/>
    <mergeCell ref="J11:K11"/>
    <mergeCell ref="J7:K10"/>
    <mergeCell ref="J12:K12"/>
    <mergeCell ref="J13:K13"/>
    <mergeCell ref="J14:K14"/>
    <mergeCell ref="J15:K15"/>
    <mergeCell ref="G9:G10"/>
    <mergeCell ref="A6:B6"/>
    <mergeCell ref="C6:I6"/>
    <mergeCell ref="E9:E10"/>
    <mergeCell ref="B7:B10"/>
    <mergeCell ref="C8:D8"/>
    <mergeCell ref="A9:A10"/>
    <mergeCell ref="A7:A8"/>
    <mergeCell ref="G7:G8"/>
    <mergeCell ref="F9:F10"/>
    <mergeCell ref="H7:H8"/>
    <mergeCell ref="I7:I8"/>
    <mergeCell ref="C7:D7"/>
    <mergeCell ref="E7:E8"/>
    <mergeCell ref="F7:F8"/>
    <mergeCell ref="H9:H10"/>
    <mergeCell ref="A1:K1"/>
    <mergeCell ref="A2:K2"/>
    <mergeCell ref="A3:K3"/>
    <mergeCell ref="A4:K4"/>
    <mergeCell ref="A5:K5"/>
  </mergeCells>
  <printOptions horizontalCentered="1"/>
  <pageMargins left="0" right="0" top="0.39370078740157483" bottom="0" header="0.31496062992125984" footer="0.31496062992125984"/>
  <pageSetup paperSize="9"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3" sqref="A3"/>
    </sheetView>
  </sheetViews>
  <sheetFormatPr defaultRowHeight="12.75"/>
  <cols>
    <col min="1" max="1" width="63.109375" style="44" customWidth="1"/>
    <col min="2" max="16384" width="8.88671875" style="44"/>
  </cols>
  <sheetData>
    <row r="1" spans="1:1" ht="229.5" customHeight="1">
      <c r="A1" s="125" t="s">
        <v>598</v>
      </c>
    </row>
  </sheetData>
  <printOptions horizontalCentered="1" verticalCentered="1"/>
  <pageMargins left="0" right="0" top="1.5354330708661419"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3"/>
  <sheetViews>
    <sheetView view="pageBreakPreview" topLeftCell="A27" zoomScaleNormal="100" zoomScaleSheetLayoutView="100" workbookViewId="0">
      <selection activeCell="D44" sqref="D44"/>
    </sheetView>
  </sheetViews>
  <sheetFormatPr defaultRowHeight="15"/>
  <cols>
    <col min="1" max="1" width="5.77734375" style="110" customWidth="1"/>
    <col min="2" max="2" width="30.77734375" style="3" customWidth="1"/>
    <col min="3" max="3" width="8.77734375" style="7" bestFit="1" customWidth="1"/>
    <col min="4" max="4" width="7.6640625" style="7" bestFit="1" customWidth="1"/>
    <col min="5" max="5" width="8.6640625" style="7" bestFit="1" customWidth="1"/>
    <col min="6" max="6" width="8.88671875" style="7" bestFit="1" customWidth="1"/>
    <col min="7" max="7" width="6.44140625" style="7" bestFit="1" customWidth="1"/>
    <col min="8" max="8" width="8.88671875" style="7" bestFit="1" customWidth="1"/>
    <col min="9" max="9" width="7.6640625" style="7" bestFit="1" customWidth="1"/>
    <col min="10" max="11" width="6.21875" style="7" customWidth="1"/>
    <col min="12" max="12" width="28.77734375" style="1" customWidth="1"/>
    <col min="13" max="13" width="5.77734375" style="1" customWidth="1"/>
    <col min="14" max="16384" width="8.88671875" style="1"/>
  </cols>
  <sheetData>
    <row r="1" spans="1:13" s="14" customFormat="1">
      <c r="A1" s="493"/>
      <c r="B1" s="493"/>
      <c r="C1" s="493"/>
      <c r="D1" s="493"/>
      <c r="E1" s="493"/>
      <c r="F1" s="493"/>
      <c r="G1" s="493"/>
      <c r="H1" s="493"/>
      <c r="I1" s="493"/>
      <c r="J1" s="493"/>
      <c r="K1" s="493"/>
      <c r="L1" s="493"/>
      <c r="M1" s="493"/>
    </row>
    <row r="2" spans="1:13" customFormat="1" ht="20.25">
      <c r="A2" s="628" t="s">
        <v>90</v>
      </c>
      <c r="B2" s="628"/>
      <c r="C2" s="628"/>
      <c r="D2" s="628"/>
      <c r="E2" s="628"/>
      <c r="F2" s="628"/>
      <c r="G2" s="628"/>
      <c r="H2" s="628"/>
      <c r="I2" s="628"/>
      <c r="J2" s="628"/>
      <c r="K2" s="628"/>
      <c r="L2" s="628"/>
      <c r="M2" s="628"/>
    </row>
    <row r="3" spans="1:13" customFormat="1" ht="20.25">
      <c r="A3" s="628" t="s">
        <v>342</v>
      </c>
      <c r="B3" s="628"/>
      <c r="C3" s="628"/>
      <c r="D3" s="628"/>
      <c r="E3" s="628"/>
      <c r="F3" s="628"/>
      <c r="G3" s="628"/>
      <c r="H3" s="628"/>
      <c r="I3" s="628"/>
      <c r="J3" s="628"/>
      <c r="K3" s="628"/>
      <c r="L3" s="628"/>
      <c r="M3" s="628"/>
    </row>
    <row r="4" spans="1:13" customFormat="1" ht="15.75">
      <c r="A4" s="632" t="s">
        <v>77</v>
      </c>
      <c r="B4" s="632"/>
      <c r="C4" s="632"/>
      <c r="D4" s="632"/>
      <c r="E4" s="632"/>
      <c r="F4" s="632"/>
      <c r="G4" s="632"/>
      <c r="H4" s="632"/>
      <c r="I4" s="632"/>
      <c r="J4" s="632"/>
      <c r="K4" s="632"/>
      <c r="L4" s="632"/>
      <c r="M4" s="632"/>
    </row>
    <row r="5" spans="1:13" customFormat="1" ht="15.75">
      <c r="A5" s="632" t="s">
        <v>341</v>
      </c>
      <c r="B5" s="632"/>
      <c r="C5" s="632"/>
      <c r="D5" s="632"/>
      <c r="E5" s="632"/>
      <c r="F5" s="632"/>
      <c r="G5" s="632"/>
      <c r="H5" s="632"/>
      <c r="I5" s="632"/>
      <c r="J5" s="632"/>
      <c r="K5" s="632"/>
      <c r="L5" s="632"/>
      <c r="M5" s="632"/>
    </row>
    <row r="6" spans="1:13" ht="15.75">
      <c r="A6" s="633" t="s">
        <v>344</v>
      </c>
      <c r="B6" s="633"/>
      <c r="C6" s="625">
        <v>2012</v>
      </c>
      <c r="D6" s="625"/>
      <c r="E6" s="625"/>
      <c r="F6" s="625"/>
      <c r="G6" s="625"/>
      <c r="H6" s="625"/>
      <c r="I6" s="625"/>
      <c r="J6" s="625"/>
      <c r="K6" s="625"/>
      <c r="L6" s="2"/>
      <c r="M6" s="77" t="s">
        <v>343</v>
      </c>
    </row>
    <row r="7" spans="1:13">
      <c r="A7" s="569" t="s">
        <v>377</v>
      </c>
      <c r="B7" s="629" t="s">
        <v>3</v>
      </c>
      <c r="C7" s="742" t="s">
        <v>0</v>
      </c>
      <c r="D7" s="742"/>
      <c r="E7" s="742"/>
      <c r="F7" s="742" t="s">
        <v>1</v>
      </c>
      <c r="G7" s="742"/>
      <c r="H7" s="742"/>
      <c r="I7" s="742" t="s">
        <v>2</v>
      </c>
      <c r="J7" s="742"/>
      <c r="K7" s="742"/>
      <c r="L7" s="626" t="s">
        <v>7</v>
      </c>
      <c r="M7" s="626"/>
    </row>
    <row r="8" spans="1:13">
      <c r="A8" s="570"/>
      <c r="B8" s="630"/>
      <c r="C8" s="735" t="s">
        <v>4</v>
      </c>
      <c r="D8" s="735"/>
      <c r="E8" s="735"/>
      <c r="F8" s="735" t="s">
        <v>5</v>
      </c>
      <c r="G8" s="735"/>
      <c r="H8" s="735"/>
      <c r="I8" s="735" t="s">
        <v>6</v>
      </c>
      <c r="J8" s="735"/>
      <c r="K8" s="735"/>
      <c r="L8" s="634"/>
      <c r="M8" s="634"/>
    </row>
    <row r="9" spans="1:13">
      <c r="A9" s="570"/>
      <c r="B9" s="630"/>
      <c r="C9" s="186" t="s">
        <v>0</v>
      </c>
      <c r="D9" s="186" t="s">
        <v>8</v>
      </c>
      <c r="E9" s="186" t="s">
        <v>9</v>
      </c>
      <c r="F9" s="186" t="s">
        <v>0</v>
      </c>
      <c r="G9" s="186" t="s">
        <v>8</v>
      </c>
      <c r="H9" s="186" t="s">
        <v>9</v>
      </c>
      <c r="I9" s="186" t="s">
        <v>0</v>
      </c>
      <c r="J9" s="186" t="s">
        <v>8</v>
      </c>
      <c r="K9" s="186" t="s">
        <v>9</v>
      </c>
      <c r="L9" s="634"/>
      <c r="M9" s="634"/>
    </row>
    <row r="10" spans="1:13">
      <c r="A10" s="571"/>
      <c r="B10" s="631"/>
      <c r="C10" s="187" t="s">
        <v>4</v>
      </c>
      <c r="D10" s="188" t="s">
        <v>10</v>
      </c>
      <c r="E10" s="188" t="s">
        <v>11</v>
      </c>
      <c r="F10" s="187" t="s">
        <v>4</v>
      </c>
      <c r="G10" s="188" t="s">
        <v>10</v>
      </c>
      <c r="H10" s="188" t="s">
        <v>11</v>
      </c>
      <c r="I10" s="187" t="s">
        <v>4</v>
      </c>
      <c r="J10" s="188" t="s">
        <v>10</v>
      </c>
      <c r="K10" s="188" t="s">
        <v>11</v>
      </c>
      <c r="L10" s="635"/>
      <c r="M10" s="635"/>
    </row>
    <row r="11" spans="1:13" ht="24" customHeight="1">
      <c r="A11" s="404" t="s">
        <v>87</v>
      </c>
      <c r="B11" s="403" t="s">
        <v>300</v>
      </c>
      <c r="C11" s="375">
        <v>39017</v>
      </c>
      <c r="D11" s="375">
        <v>3364</v>
      </c>
      <c r="E11" s="375">
        <v>35653</v>
      </c>
      <c r="F11" s="375">
        <v>32816</v>
      </c>
      <c r="G11" s="376">
        <v>2130</v>
      </c>
      <c r="H11" s="376">
        <v>30686</v>
      </c>
      <c r="I11" s="375">
        <v>6201</v>
      </c>
      <c r="J11" s="376">
        <v>1234</v>
      </c>
      <c r="K11" s="376">
        <v>4967</v>
      </c>
      <c r="L11" s="736" t="s">
        <v>446</v>
      </c>
      <c r="M11" s="737"/>
    </row>
    <row r="12" spans="1:13" ht="33.75">
      <c r="A12" s="405">
        <v>11</v>
      </c>
      <c r="B12" s="406" t="s">
        <v>471</v>
      </c>
      <c r="C12" s="378">
        <v>38506</v>
      </c>
      <c r="D12" s="378">
        <v>3364</v>
      </c>
      <c r="E12" s="378">
        <v>35142</v>
      </c>
      <c r="F12" s="378">
        <v>32313</v>
      </c>
      <c r="G12" s="379">
        <v>2130</v>
      </c>
      <c r="H12" s="379">
        <v>30183</v>
      </c>
      <c r="I12" s="378">
        <v>6193</v>
      </c>
      <c r="J12" s="379">
        <v>1234</v>
      </c>
      <c r="K12" s="379">
        <v>4959</v>
      </c>
      <c r="L12" s="738" t="s">
        <v>470</v>
      </c>
      <c r="M12" s="739"/>
    </row>
    <row r="13" spans="1:13" s="95" customFormat="1">
      <c r="A13" s="371">
        <v>111</v>
      </c>
      <c r="B13" s="372" t="s">
        <v>447</v>
      </c>
      <c r="C13" s="373">
        <v>19857</v>
      </c>
      <c r="D13" s="373">
        <v>2739</v>
      </c>
      <c r="E13" s="373">
        <v>17118</v>
      </c>
      <c r="F13" s="373">
        <v>13863</v>
      </c>
      <c r="G13" s="374">
        <v>1555</v>
      </c>
      <c r="H13" s="374">
        <v>12308</v>
      </c>
      <c r="I13" s="373">
        <v>5994</v>
      </c>
      <c r="J13" s="374">
        <v>1184</v>
      </c>
      <c r="K13" s="374">
        <v>4810</v>
      </c>
      <c r="L13" s="740" t="s">
        <v>448</v>
      </c>
      <c r="M13" s="741"/>
    </row>
    <row r="14" spans="1:13" ht="27.75" customHeight="1">
      <c r="A14" s="377">
        <v>112</v>
      </c>
      <c r="B14" s="407" t="s">
        <v>449</v>
      </c>
      <c r="C14" s="378">
        <v>18649</v>
      </c>
      <c r="D14" s="378">
        <v>625</v>
      </c>
      <c r="E14" s="378">
        <v>18024</v>
      </c>
      <c r="F14" s="378">
        <v>18450</v>
      </c>
      <c r="G14" s="379">
        <v>575</v>
      </c>
      <c r="H14" s="379">
        <v>17875</v>
      </c>
      <c r="I14" s="378">
        <v>199</v>
      </c>
      <c r="J14" s="379">
        <v>50</v>
      </c>
      <c r="K14" s="379">
        <v>149</v>
      </c>
      <c r="L14" s="738" t="s">
        <v>450</v>
      </c>
      <c r="M14" s="739"/>
    </row>
    <row r="15" spans="1:13">
      <c r="A15" s="408">
        <v>14</v>
      </c>
      <c r="B15" s="409" t="s">
        <v>451</v>
      </c>
      <c r="C15" s="373">
        <v>511</v>
      </c>
      <c r="D15" s="373">
        <v>0</v>
      </c>
      <c r="E15" s="373">
        <v>511</v>
      </c>
      <c r="F15" s="373">
        <v>503</v>
      </c>
      <c r="G15" s="374">
        <v>0</v>
      </c>
      <c r="H15" s="374">
        <v>503</v>
      </c>
      <c r="I15" s="373">
        <v>8</v>
      </c>
      <c r="J15" s="374">
        <v>0</v>
      </c>
      <c r="K15" s="374">
        <v>8</v>
      </c>
      <c r="L15" s="727" t="s">
        <v>452</v>
      </c>
      <c r="M15" s="728"/>
    </row>
    <row r="16" spans="1:13" s="95" customFormat="1" ht="24" customHeight="1">
      <c r="A16" s="411" t="s">
        <v>88</v>
      </c>
      <c r="B16" s="410" t="s">
        <v>301</v>
      </c>
      <c r="C16" s="378">
        <v>72800</v>
      </c>
      <c r="D16" s="378">
        <v>1342</v>
      </c>
      <c r="E16" s="378">
        <v>71458</v>
      </c>
      <c r="F16" s="378">
        <v>70036</v>
      </c>
      <c r="G16" s="379">
        <v>1117</v>
      </c>
      <c r="H16" s="379">
        <v>68919</v>
      </c>
      <c r="I16" s="378">
        <v>2764</v>
      </c>
      <c r="J16" s="379">
        <v>225</v>
      </c>
      <c r="K16" s="379">
        <v>2539</v>
      </c>
      <c r="L16" s="733" t="s">
        <v>453</v>
      </c>
      <c r="M16" s="734"/>
    </row>
    <row r="17" spans="1:13">
      <c r="A17" s="408">
        <v>15</v>
      </c>
      <c r="B17" s="409" t="s">
        <v>472</v>
      </c>
      <c r="C17" s="373">
        <v>5989</v>
      </c>
      <c r="D17" s="373">
        <v>195</v>
      </c>
      <c r="E17" s="373">
        <v>5794</v>
      </c>
      <c r="F17" s="373">
        <v>5933</v>
      </c>
      <c r="G17" s="374">
        <v>194</v>
      </c>
      <c r="H17" s="374">
        <v>5739</v>
      </c>
      <c r="I17" s="373">
        <v>56</v>
      </c>
      <c r="J17" s="374">
        <v>1</v>
      </c>
      <c r="K17" s="374">
        <v>55</v>
      </c>
      <c r="L17" s="727" t="s">
        <v>454</v>
      </c>
      <c r="M17" s="728"/>
    </row>
    <row r="18" spans="1:13">
      <c r="A18" s="405">
        <v>17</v>
      </c>
      <c r="B18" s="406" t="s">
        <v>455</v>
      </c>
      <c r="C18" s="378">
        <v>522</v>
      </c>
      <c r="D18" s="378">
        <v>0</v>
      </c>
      <c r="E18" s="378">
        <v>522</v>
      </c>
      <c r="F18" s="378">
        <v>517</v>
      </c>
      <c r="G18" s="379">
        <v>0</v>
      </c>
      <c r="H18" s="379">
        <v>517</v>
      </c>
      <c r="I18" s="378">
        <v>5</v>
      </c>
      <c r="J18" s="379">
        <v>0</v>
      </c>
      <c r="K18" s="379">
        <v>5</v>
      </c>
      <c r="L18" s="725" t="s">
        <v>456</v>
      </c>
      <c r="M18" s="726"/>
    </row>
    <row r="19" spans="1:13" ht="22.5">
      <c r="A19" s="408">
        <v>18</v>
      </c>
      <c r="B19" s="409" t="s">
        <v>473</v>
      </c>
      <c r="C19" s="373">
        <v>3442</v>
      </c>
      <c r="D19" s="373">
        <v>109</v>
      </c>
      <c r="E19" s="373">
        <v>3333</v>
      </c>
      <c r="F19" s="373">
        <v>3413</v>
      </c>
      <c r="G19" s="374">
        <v>108</v>
      </c>
      <c r="H19" s="374">
        <v>3305</v>
      </c>
      <c r="I19" s="373">
        <v>29</v>
      </c>
      <c r="J19" s="374">
        <v>1</v>
      </c>
      <c r="K19" s="374">
        <v>28</v>
      </c>
      <c r="L19" s="727" t="s">
        <v>457</v>
      </c>
      <c r="M19" s="728"/>
    </row>
    <row r="20" spans="1:13" ht="22.5" customHeight="1">
      <c r="A20" s="405">
        <v>19</v>
      </c>
      <c r="B20" s="406" t="s">
        <v>474</v>
      </c>
      <c r="C20" s="378">
        <v>104</v>
      </c>
      <c r="D20" s="378">
        <v>5</v>
      </c>
      <c r="E20" s="378">
        <v>99</v>
      </c>
      <c r="F20" s="378">
        <v>98</v>
      </c>
      <c r="G20" s="379">
        <v>2</v>
      </c>
      <c r="H20" s="379">
        <v>96</v>
      </c>
      <c r="I20" s="378">
        <v>6</v>
      </c>
      <c r="J20" s="379">
        <v>3</v>
      </c>
      <c r="K20" s="379">
        <v>3</v>
      </c>
      <c r="L20" s="725" t="s">
        <v>475</v>
      </c>
      <c r="M20" s="726"/>
    </row>
    <row r="21" spans="1:13" s="115" customFormat="1" ht="33.75">
      <c r="A21" s="408">
        <v>20</v>
      </c>
      <c r="B21" s="409" t="s">
        <v>498</v>
      </c>
      <c r="C21" s="373">
        <v>2712</v>
      </c>
      <c r="D21" s="373">
        <v>16</v>
      </c>
      <c r="E21" s="373">
        <v>2696</v>
      </c>
      <c r="F21" s="373">
        <v>2698</v>
      </c>
      <c r="G21" s="374">
        <v>16</v>
      </c>
      <c r="H21" s="374">
        <v>2682</v>
      </c>
      <c r="I21" s="373">
        <v>14</v>
      </c>
      <c r="J21" s="374">
        <v>0</v>
      </c>
      <c r="K21" s="374">
        <v>14</v>
      </c>
      <c r="L21" s="727" t="s">
        <v>476</v>
      </c>
      <c r="M21" s="728"/>
    </row>
    <row r="22" spans="1:13" s="95" customFormat="1">
      <c r="A22" s="405">
        <v>21</v>
      </c>
      <c r="B22" s="406" t="s">
        <v>458</v>
      </c>
      <c r="C22" s="378">
        <v>490</v>
      </c>
      <c r="D22" s="378">
        <v>3</v>
      </c>
      <c r="E22" s="378">
        <v>487</v>
      </c>
      <c r="F22" s="378">
        <v>481</v>
      </c>
      <c r="G22" s="379">
        <v>3</v>
      </c>
      <c r="H22" s="379">
        <v>478</v>
      </c>
      <c r="I22" s="378">
        <v>9</v>
      </c>
      <c r="J22" s="379">
        <v>0</v>
      </c>
      <c r="K22" s="379">
        <v>9</v>
      </c>
      <c r="L22" s="725" t="s">
        <v>459</v>
      </c>
      <c r="M22" s="726"/>
    </row>
    <row r="23" spans="1:13" s="95" customFormat="1" ht="22.5">
      <c r="A23" s="408">
        <v>22</v>
      </c>
      <c r="B23" s="409" t="s">
        <v>483</v>
      </c>
      <c r="C23" s="373">
        <v>3682</v>
      </c>
      <c r="D23" s="373">
        <v>162</v>
      </c>
      <c r="E23" s="373">
        <v>3520</v>
      </c>
      <c r="F23" s="373">
        <v>3547</v>
      </c>
      <c r="G23" s="374">
        <v>148</v>
      </c>
      <c r="H23" s="374">
        <v>3399</v>
      </c>
      <c r="I23" s="373">
        <v>135</v>
      </c>
      <c r="J23" s="374">
        <v>14</v>
      </c>
      <c r="K23" s="374">
        <v>121</v>
      </c>
      <c r="L23" s="727" t="s">
        <v>496</v>
      </c>
      <c r="M23" s="728"/>
    </row>
    <row r="24" spans="1:13" s="95" customFormat="1">
      <c r="A24" s="405">
        <v>23</v>
      </c>
      <c r="B24" s="406" t="s">
        <v>495</v>
      </c>
      <c r="C24" s="378">
        <v>2638</v>
      </c>
      <c r="D24" s="378">
        <v>103</v>
      </c>
      <c r="E24" s="378">
        <v>2535</v>
      </c>
      <c r="F24" s="378">
        <v>1782</v>
      </c>
      <c r="G24" s="379">
        <v>40</v>
      </c>
      <c r="H24" s="379">
        <v>1742</v>
      </c>
      <c r="I24" s="378">
        <v>856</v>
      </c>
      <c r="J24" s="379">
        <v>63</v>
      </c>
      <c r="K24" s="379">
        <v>793</v>
      </c>
      <c r="L24" s="725" t="s">
        <v>460</v>
      </c>
      <c r="M24" s="726"/>
    </row>
    <row r="25" spans="1:13" s="95" customFormat="1" ht="22.5">
      <c r="A25" s="408">
        <v>24</v>
      </c>
      <c r="B25" s="409" t="s">
        <v>494</v>
      </c>
      <c r="C25" s="373">
        <v>7947</v>
      </c>
      <c r="D25" s="373">
        <v>368</v>
      </c>
      <c r="E25" s="373">
        <v>7579</v>
      </c>
      <c r="F25" s="373">
        <v>6817</v>
      </c>
      <c r="G25" s="374">
        <v>240</v>
      </c>
      <c r="H25" s="374">
        <v>6577</v>
      </c>
      <c r="I25" s="373">
        <v>1130</v>
      </c>
      <c r="J25" s="374">
        <v>128</v>
      </c>
      <c r="K25" s="374">
        <v>1002</v>
      </c>
      <c r="L25" s="727" t="s">
        <v>461</v>
      </c>
      <c r="M25" s="728"/>
    </row>
    <row r="26" spans="1:13">
      <c r="A26" s="405">
        <v>25</v>
      </c>
      <c r="B26" s="406" t="s">
        <v>493</v>
      </c>
      <c r="C26" s="378">
        <v>3037</v>
      </c>
      <c r="D26" s="378">
        <v>30</v>
      </c>
      <c r="E26" s="378">
        <v>3007</v>
      </c>
      <c r="F26" s="378">
        <v>2999</v>
      </c>
      <c r="G26" s="379">
        <v>29</v>
      </c>
      <c r="H26" s="379">
        <v>2970</v>
      </c>
      <c r="I26" s="378">
        <v>38</v>
      </c>
      <c r="J26" s="379">
        <v>1</v>
      </c>
      <c r="K26" s="379">
        <v>37</v>
      </c>
      <c r="L26" s="725" t="s">
        <v>462</v>
      </c>
      <c r="M26" s="726"/>
    </row>
    <row r="27" spans="1:13" ht="22.5">
      <c r="A27" s="408">
        <v>26</v>
      </c>
      <c r="B27" s="409" t="s">
        <v>492</v>
      </c>
      <c r="C27" s="373">
        <v>17052</v>
      </c>
      <c r="D27" s="373">
        <v>156</v>
      </c>
      <c r="E27" s="373">
        <v>16896</v>
      </c>
      <c r="F27" s="373">
        <v>16948</v>
      </c>
      <c r="G27" s="374">
        <v>151</v>
      </c>
      <c r="H27" s="374">
        <v>16797</v>
      </c>
      <c r="I27" s="373">
        <v>104</v>
      </c>
      <c r="J27" s="374">
        <v>5</v>
      </c>
      <c r="K27" s="374">
        <v>99</v>
      </c>
      <c r="L27" s="727" t="s">
        <v>463</v>
      </c>
      <c r="M27" s="728"/>
    </row>
    <row r="28" spans="1:13" s="95" customFormat="1">
      <c r="A28" s="405">
        <v>27</v>
      </c>
      <c r="B28" s="406" t="s">
        <v>464</v>
      </c>
      <c r="C28" s="378">
        <v>5775</v>
      </c>
      <c r="D28" s="378">
        <v>99</v>
      </c>
      <c r="E28" s="378">
        <v>5676</v>
      </c>
      <c r="F28" s="378">
        <v>5483</v>
      </c>
      <c r="G28" s="379">
        <v>90</v>
      </c>
      <c r="H28" s="379">
        <v>5393</v>
      </c>
      <c r="I28" s="378">
        <v>292</v>
      </c>
      <c r="J28" s="379">
        <v>9</v>
      </c>
      <c r="K28" s="379">
        <v>283</v>
      </c>
      <c r="L28" s="725" t="s">
        <v>465</v>
      </c>
      <c r="M28" s="726"/>
    </row>
    <row r="29" spans="1:13" s="95" customFormat="1" ht="24" customHeight="1">
      <c r="A29" s="408">
        <v>28</v>
      </c>
      <c r="B29" s="409" t="s">
        <v>479</v>
      </c>
      <c r="C29" s="373">
        <v>13367</v>
      </c>
      <c r="D29" s="373">
        <v>46</v>
      </c>
      <c r="E29" s="373">
        <v>13321</v>
      </c>
      <c r="F29" s="373">
        <v>13317</v>
      </c>
      <c r="G29" s="374">
        <v>46</v>
      </c>
      <c r="H29" s="374">
        <v>13271</v>
      </c>
      <c r="I29" s="373">
        <v>50</v>
      </c>
      <c r="J29" s="374">
        <v>0</v>
      </c>
      <c r="K29" s="374">
        <v>50</v>
      </c>
      <c r="L29" s="727" t="s">
        <v>477</v>
      </c>
      <c r="M29" s="728"/>
    </row>
    <row r="30" spans="1:13" s="95" customFormat="1">
      <c r="A30" s="405">
        <v>29</v>
      </c>
      <c r="B30" s="406" t="s">
        <v>480</v>
      </c>
      <c r="C30" s="378">
        <v>1840</v>
      </c>
      <c r="D30" s="378">
        <v>15</v>
      </c>
      <c r="E30" s="378">
        <v>1825</v>
      </c>
      <c r="F30" s="378">
        <v>1839</v>
      </c>
      <c r="G30" s="379">
        <v>15</v>
      </c>
      <c r="H30" s="379">
        <v>1824</v>
      </c>
      <c r="I30" s="378">
        <v>1</v>
      </c>
      <c r="J30" s="379">
        <v>0</v>
      </c>
      <c r="K30" s="379">
        <v>1</v>
      </c>
      <c r="L30" s="725" t="s">
        <v>478</v>
      </c>
      <c r="M30" s="726"/>
    </row>
    <row r="31" spans="1:13" s="95" customFormat="1" ht="24" customHeight="1">
      <c r="A31" s="408">
        <v>31</v>
      </c>
      <c r="B31" s="409" t="s">
        <v>481</v>
      </c>
      <c r="C31" s="373">
        <v>1018</v>
      </c>
      <c r="D31" s="373">
        <v>13</v>
      </c>
      <c r="E31" s="373">
        <v>1005</v>
      </c>
      <c r="F31" s="373">
        <v>1000</v>
      </c>
      <c r="G31" s="374">
        <v>13</v>
      </c>
      <c r="H31" s="374">
        <v>987</v>
      </c>
      <c r="I31" s="373">
        <v>18</v>
      </c>
      <c r="J31" s="374">
        <v>0</v>
      </c>
      <c r="K31" s="374">
        <v>18</v>
      </c>
      <c r="L31" s="727" t="s">
        <v>491</v>
      </c>
      <c r="M31" s="728"/>
    </row>
    <row r="32" spans="1:13" s="95" customFormat="1" ht="24" customHeight="1">
      <c r="A32" s="448">
        <v>33</v>
      </c>
      <c r="B32" s="449" t="s">
        <v>482</v>
      </c>
      <c r="C32" s="450">
        <v>67</v>
      </c>
      <c r="D32" s="450">
        <v>3</v>
      </c>
      <c r="E32" s="450">
        <v>64</v>
      </c>
      <c r="F32" s="450">
        <v>67</v>
      </c>
      <c r="G32" s="451">
        <v>3</v>
      </c>
      <c r="H32" s="451">
        <v>64</v>
      </c>
      <c r="I32" s="450">
        <v>0</v>
      </c>
      <c r="J32" s="451">
        <v>0</v>
      </c>
      <c r="K32" s="451">
        <v>0</v>
      </c>
      <c r="L32" s="731" t="s">
        <v>490</v>
      </c>
      <c r="M32" s="732"/>
    </row>
    <row r="33" spans="1:13" s="95" customFormat="1" ht="24" customHeight="1">
      <c r="A33" s="444">
        <v>34</v>
      </c>
      <c r="B33" s="445" t="s">
        <v>488</v>
      </c>
      <c r="C33" s="446">
        <v>399</v>
      </c>
      <c r="D33" s="446">
        <v>0</v>
      </c>
      <c r="E33" s="446">
        <v>399</v>
      </c>
      <c r="F33" s="446">
        <v>397</v>
      </c>
      <c r="G33" s="447">
        <v>0</v>
      </c>
      <c r="H33" s="447">
        <v>397</v>
      </c>
      <c r="I33" s="446">
        <v>2</v>
      </c>
      <c r="J33" s="447">
        <v>0</v>
      </c>
      <c r="K33" s="447">
        <v>2</v>
      </c>
      <c r="L33" s="729" t="s">
        <v>489</v>
      </c>
      <c r="M33" s="730"/>
    </row>
    <row r="34" spans="1:13" s="95" customFormat="1" ht="24" customHeight="1">
      <c r="A34" s="405">
        <v>36</v>
      </c>
      <c r="B34" s="406" t="s">
        <v>487</v>
      </c>
      <c r="C34" s="378">
        <v>2557</v>
      </c>
      <c r="D34" s="378">
        <v>19</v>
      </c>
      <c r="E34" s="378">
        <v>2538</v>
      </c>
      <c r="F34" s="378">
        <v>2540</v>
      </c>
      <c r="G34" s="379">
        <v>19</v>
      </c>
      <c r="H34" s="379">
        <v>2521</v>
      </c>
      <c r="I34" s="378">
        <v>17</v>
      </c>
      <c r="J34" s="379">
        <v>0</v>
      </c>
      <c r="K34" s="379">
        <v>17</v>
      </c>
      <c r="L34" s="725" t="s">
        <v>486</v>
      </c>
      <c r="M34" s="726"/>
    </row>
    <row r="35" spans="1:13" s="115" customFormat="1" ht="22.5">
      <c r="A35" s="408">
        <v>37</v>
      </c>
      <c r="B35" s="409" t="s">
        <v>485</v>
      </c>
      <c r="C35" s="373">
        <v>162</v>
      </c>
      <c r="D35" s="373">
        <v>0</v>
      </c>
      <c r="E35" s="373">
        <v>162</v>
      </c>
      <c r="F35" s="373">
        <v>160</v>
      </c>
      <c r="G35" s="374">
        <v>0</v>
      </c>
      <c r="H35" s="374">
        <v>160</v>
      </c>
      <c r="I35" s="373">
        <v>2</v>
      </c>
      <c r="J35" s="374">
        <v>0</v>
      </c>
      <c r="K35" s="374">
        <v>2</v>
      </c>
      <c r="L35" s="727" t="s">
        <v>484</v>
      </c>
      <c r="M35" s="728"/>
    </row>
    <row r="36" spans="1:13" s="95" customFormat="1" ht="15.75">
      <c r="A36" s="405" t="s">
        <v>89</v>
      </c>
      <c r="B36" s="406" t="s">
        <v>302</v>
      </c>
      <c r="C36" s="378">
        <v>4800</v>
      </c>
      <c r="D36" s="378">
        <v>329</v>
      </c>
      <c r="E36" s="378">
        <v>4471</v>
      </c>
      <c r="F36" s="378">
        <v>3378</v>
      </c>
      <c r="G36" s="379">
        <v>73</v>
      </c>
      <c r="H36" s="379">
        <v>3305</v>
      </c>
      <c r="I36" s="378">
        <v>1422</v>
      </c>
      <c r="J36" s="379">
        <v>256</v>
      </c>
      <c r="K36" s="379">
        <v>1166</v>
      </c>
      <c r="L36" s="733" t="s">
        <v>468</v>
      </c>
      <c r="M36" s="734"/>
    </row>
    <row r="37" spans="1:13">
      <c r="A37" s="408">
        <v>40</v>
      </c>
      <c r="B37" s="409" t="s">
        <v>469</v>
      </c>
      <c r="C37" s="373">
        <v>4800</v>
      </c>
      <c r="D37" s="373">
        <v>329</v>
      </c>
      <c r="E37" s="373">
        <v>4471</v>
      </c>
      <c r="F37" s="373">
        <v>3378</v>
      </c>
      <c r="G37" s="374">
        <v>73</v>
      </c>
      <c r="H37" s="374">
        <v>3305</v>
      </c>
      <c r="I37" s="373">
        <v>1422</v>
      </c>
      <c r="J37" s="374">
        <v>256</v>
      </c>
      <c r="K37" s="374">
        <v>1166</v>
      </c>
      <c r="L37" s="727" t="s">
        <v>468</v>
      </c>
      <c r="M37" s="728"/>
    </row>
    <row r="38" spans="1:13" ht="30" customHeight="1">
      <c r="A38" s="679" t="s">
        <v>4</v>
      </c>
      <c r="B38" s="679"/>
      <c r="C38" s="194">
        <f t="shared" ref="C38:K38" si="0">SUM(C11+C16+C36)</f>
        <v>116617</v>
      </c>
      <c r="D38" s="194">
        <f t="shared" si="0"/>
        <v>5035</v>
      </c>
      <c r="E38" s="194">
        <f t="shared" si="0"/>
        <v>111582</v>
      </c>
      <c r="F38" s="194">
        <f t="shared" si="0"/>
        <v>106230</v>
      </c>
      <c r="G38" s="194">
        <f t="shared" si="0"/>
        <v>3320</v>
      </c>
      <c r="H38" s="194">
        <f t="shared" si="0"/>
        <v>102910</v>
      </c>
      <c r="I38" s="194">
        <f t="shared" si="0"/>
        <v>10387</v>
      </c>
      <c r="J38" s="194">
        <f t="shared" si="0"/>
        <v>1715</v>
      </c>
      <c r="K38" s="194">
        <f t="shared" si="0"/>
        <v>8672</v>
      </c>
      <c r="L38" s="679" t="s">
        <v>0</v>
      </c>
      <c r="M38" s="679"/>
    </row>
    <row r="39" spans="1:13">
      <c r="C39" s="116"/>
      <c r="D39" s="116"/>
      <c r="E39" s="116"/>
      <c r="F39" s="116"/>
      <c r="G39" s="116"/>
      <c r="H39" s="116"/>
      <c r="I39" s="116"/>
      <c r="J39" s="116"/>
      <c r="K39" s="116"/>
    </row>
    <row r="40" spans="1:13" ht="18">
      <c r="C40" s="244"/>
      <c r="D40" s="244"/>
      <c r="E40" s="244"/>
      <c r="F40" s="244"/>
      <c r="G40" s="244"/>
      <c r="H40" s="244"/>
      <c r="I40" s="244"/>
      <c r="J40" s="244"/>
      <c r="K40" s="244"/>
    </row>
    <row r="42" spans="1:13">
      <c r="B42" s="1"/>
    </row>
    <row r="43" spans="1:13">
      <c r="B43" s="1"/>
    </row>
    <row r="44" spans="1:13">
      <c r="B44" s="1"/>
    </row>
    <row r="45" spans="1:13">
      <c r="B45" s="1"/>
    </row>
    <row r="46" spans="1:13">
      <c r="B46" s="1"/>
    </row>
    <row r="47" spans="1:13">
      <c r="B47" s="1"/>
    </row>
    <row r="48" spans="1:13">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sheetData>
  <mergeCells count="45">
    <mergeCell ref="A38:B38"/>
    <mergeCell ref="L38:M38"/>
    <mergeCell ref="A7:A10"/>
    <mergeCell ref="L16:M16"/>
    <mergeCell ref="L11:M11"/>
    <mergeCell ref="L12:M12"/>
    <mergeCell ref="L13:M13"/>
    <mergeCell ref="L14:M14"/>
    <mergeCell ref="L15:M15"/>
    <mergeCell ref="B7:B10"/>
    <mergeCell ref="C7:E7"/>
    <mergeCell ref="F7:H7"/>
    <mergeCell ref="I7:K7"/>
    <mergeCell ref="L7:M10"/>
    <mergeCell ref="C8:E8"/>
    <mergeCell ref="L17:M17"/>
    <mergeCell ref="F8:H8"/>
    <mergeCell ref="I8:K8"/>
    <mergeCell ref="A1:M1"/>
    <mergeCell ref="A2:M2"/>
    <mergeCell ref="A3:M3"/>
    <mergeCell ref="A4:M4"/>
    <mergeCell ref="A5:M5"/>
    <mergeCell ref="A6:B6"/>
    <mergeCell ref="C6:K6"/>
    <mergeCell ref="L37:M37"/>
    <mergeCell ref="L34:M34"/>
    <mergeCell ref="L33:M33"/>
    <mergeCell ref="L32:M32"/>
    <mergeCell ref="L28:M28"/>
    <mergeCell ref="L35:M35"/>
    <mergeCell ref="L31:M31"/>
    <mergeCell ref="L36:M36"/>
    <mergeCell ref="L30:M30"/>
    <mergeCell ref="L29:M29"/>
    <mergeCell ref="L20:M20"/>
    <mergeCell ref="L19:M19"/>
    <mergeCell ref="L18:M18"/>
    <mergeCell ref="L21:M21"/>
    <mergeCell ref="L27:M27"/>
    <mergeCell ref="L26:M26"/>
    <mergeCell ref="L24:M24"/>
    <mergeCell ref="L25:M25"/>
    <mergeCell ref="L22:M22"/>
    <mergeCell ref="L23:M23"/>
  </mergeCells>
  <printOptions horizontalCentered="1"/>
  <pageMargins left="0" right="0" top="0.39370078740157483" bottom="0" header="0.51181102362204722" footer="0.51181102362204722"/>
  <pageSetup paperSize="9" scale="85" orientation="landscape" r:id="rId1"/>
  <headerFooter alignWithMargins="0"/>
  <rowBreaks count="1" manualBreakCount="1">
    <brk id="32"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
  <sheetViews>
    <sheetView view="pageBreakPreview" topLeftCell="A21" zoomScaleNormal="100" zoomScaleSheetLayoutView="100" workbookViewId="0">
      <selection activeCell="I30" sqref="A30:J30"/>
    </sheetView>
  </sheetViews>
  <sheetFormatPr defaultRowHeight="15"/>
  <cols>
    <col min="1" max="1" width="5.77734375" style="110" customWidth="1"/>
    <col min="2" max="2" width="30.77734375" style="3" customWidth="1"/>
    <col min="3" max="4" width="9.44140625" style="1" bestFit="1" customWidth="1"/>
    <col min="5" max="5" width="8.33203125" style="1" bestFit="1" customWidth="1"/>
    <col min="6" max="8" width="7.77734375" style="1" customWidth="1"/>
    <col min="9" max="9" width="30.77734375" style="1" customWidth="1"/>
    <col min="10" max="10" width="5.77734375" style="1" customWidth="1"/>
    <col min="11" max="16384" width="8.88671875" style="1"/>
  </cols>
  <sheetData>
    <row r="1" spans="1:13" s="14" customFormat="1">
      <c r="A1" s="493"/>
      <c r="B1" s="493"/>
      <c r="C1" s="493"/>
      <c r="D1" s="493"/>
      <c r="E1" s="493"/>
      <c r="F1" s="493"/>
      <c r="G1" s="493"/>
      <c r="H1" s="493"/>
      <c r="I1" s="493"/>
      <c r="J1" s="493"/>
      <c r="K1" s="15"/>
      <c r="L1" s="15"/>
      <c r="M1" s="15"/>
    </row>
    <row r="2" spans="1:13" ht="20.25">
      <c r="A2" s="628" t="s">
        <v>16</v>
      </c>
      <c r="B2" s="628"/>
      <c r="C2" s="628"/>
      <c r="D2" s="628"/>
      <c r="E2" s="628"/>
      <c r="F2" s="628"/>
      <c r="G2" s="628"/>
      <c r="H2" s="628"/>
      <c r="I2" s="628"/>
      <c r="J2" s="628"/>
    </row>
    <row r="3" spans="1:13" ht="20.25">
      <c r="A3" s="628" t="s">
        <v>342</v>
      </c>
      <c r="B3" s="628"/>
      <c r="C3" s="628"/>
      <c r="D3" s="628"/>
      <c r="E3" s="628"/>
      <c r="F3" s="628"/>
      <c r="G3" s="628"/>
      <c r="H3" s="628"/>
      <c r="I3" s="628"/>
      <c r="J3" s="628"/>
    </row>
    <row r="4" spans="1:13" ht="15.75" customHeight="1">
      <c r="A4" s="632" t="s">
        <v>93</v>
      </c>
      <c r="B4" s="632"/>
      <c r="C4" s="632"/>
      <c r="D4" s="632"/>
      <c r="E4" s="632"/>
      <c r="F4" s="632"/>
      <c r="G4" s="632"/>
      <c r="H4" s="632"/>
      <c r="I4" s="632"/>
      <c r="J4" s="632"/>
    </row>
    <row r="5" spans="1:13" ht="15.75" customHeight="1">
      <c r="A5" s="632" t="s">
        <v>341</v>
      </c>
      <c r="B5" s="632"/>
      <c r="C5" s="632"/>
      <c r="D5" s="632"/>
      <c r="E5" s="632"/>
      <c r="F5" s="632"/>
      <c r="G5" s="632"/>
      <c r="H5" s="632"/>
      <c r="I5" s="632"/>
      <c r="J5" s="632"/>
    </row>
    <row r="6" spans="1:13" ht="15.75">
      <c r="A6" s="755" t="s">
        <v>345</v>
      </c>
      <c r="B6" s="755"/>
      <c r="C6" s="756">
        <v>2012</v>
      </c>
      <c r="D6" s="756"/>
      <c r="E6" s="756"/>
      <c r="F6" s="756"/>
      <c r="G6" s="756"/>
      <c r="H6" s="756"/>
      <c r="I6" s="757" t="s">
        <v>346</v>
      </c>
      <c r="J6" s="757"/>
    </row>
    <row r="7" spans="1:13" ht="15" customHeight="1">
      <c r="A7" s="569" t="s">
        <v>377</v>
      </c>
      <c r="B7" s="569" t="s">
        <v>3</v>
      </c>
      <c r="C7" s="743" t="s">
        <v>13</v>
      </c>
      <c r="D7" s="744"/>
      <c r="E7" s="745"/>
      <c r="F7" s="743" t="s">
        <v>12</v>
      </c>
      <c r="G7" s="744"/>
      <c r="H7" s="745"/>
      <c r="I7" s="746" t="s">
        <v>7</v>
      </c>
      <c r="J7" s="747"/>
    </row>
    <row r="8" spans="1:13">
      <c r="A8" s="570"/>
      <c r="B8" s="570"/>
      <c r="C8" s="752" t="s">
        <v>15</v>
      </c>
      <c r="D8" s="753"/>
      <c r="E8" s="754"/>
      <c r="F8" s="752" t="s">
        <v>14</v>
      </c>
      <c r="G8" s="753"/>
      <c r="H8" s="754"/>
      <c r="I8" s="748"/>
      <c r="J8" s="749"/>
    </row>
    <row r="9" spans="1:13">
      <c r="A9" s="570"/>
      <c r="B9" s="570"/>
      <c r="C9" s="186" t="s">
        <v>0</v>
      </c>
      <c r="D9" s="186" t="s">
        <v>1</v>
      </c>
      <c r="E9" s="186" t="s">
        <v>2</v>
      </c>
      <c r="F9" s="186" t="s">
        <v>0</v>
      </c>
      <c r="G9" s="186" t="s">
        <v>1</v>
      </c>
      <c r="H9" s="186" t="s">
        <v>2</v>
      </c>
      <c r="I9" s="748"/>
      <c r="J9" s="749"/>
    </row>
    <row r="10" spans="1:13">
      <c r="A10" s="571"/>
      <c r="B10" s="571"/>
      <c r="C10" s="345" t="s">
        <v>4</v>
      </c>
      <c r="D10" s="345" t="s">
        <v>5</v>
      </c>
      <c r="E10" s="345" t="s">
        <v>6</v>
      </c>
      <c r="F10" s="345" t="s">
        <v>4</v>
      </c>
      <c r="G10" s="345" t="s">
        <v>5</v>
      </c>
      <c r="H10" s="345" t="s">
        <v>6</v>
      </c>
      <c r="I10" s="750"/>
      <c r="J10" s="751"/>
    </row>
    <row r="11" spans="1:13" ht="15.75">
      <c r="A11" s="404" t="s">
        <v>87</v>
      </c>
      <c r="B11" s="403" t="s">
        <v>300</v>
      </c>
      <c r="C11" s="370">
        <v>11190200</v>
      </c>
      <c r="D11" s="85">
        <v>7586446</v>
      </c>
      <c r="E11" s="85">
        <v>3603754</v>
      </c>
      <c r="F11" s="370">
        <v>39017</v>
      </c>
      <c r="G11" s="85">
        <v>32816</v>
      </c>
      <c r="H11" s="85">
        <v>6201</v>
      </c>
      <c r="I11" s="736" t="s">
        <v>446</v>
      </c>
      <c r="J11" s="737"/>
    </row>
    <row r="12" spans="1:13" ht="29.25" customHeight="1">
      <c r="A12" s="405">
        <v>11</v>
      </c>
      <c r="B12" s="406" t="s">
        <v>471</v>
      </c>
      <c r="C12" s="147">
        <v>11170723</v>
      </c>
      <c r="D12" s="148">
        <v>7567812</v>
      </c>
      <c r="E12" s="148">
        <v>3602911</v>
      </c>
      <c r="F12" s="147">
        <v>38506</v>
      </c>
      <c r="G12" s="148">
        <v>32313</v>
      </c>
      <c r="H12" s="148">
        <v>6193</v>
      </c>
      <c r="I12" s="738" t="s">
        <v>470</v>
      </c>
      <c r="J12" s="739"/>
    </row>
    <row r="13" spans="1:13">
      <c r="A13" s="371">
        <v>111</v>
      </c>
      <c r="B13" s="372" t="s">
        <v>447</v>
      </c>
      <c r="C13" s="124">
        <v>9288929</v>
      </c>
      <c r="D13" s="85">
        <v>5797087</v>
      </c>
      <c r="E13" s="85">
        <v>3491842</v>
      </c>
      <c r="F13" s="124">
        <v>19857</v>
      </c>
      <c r="G13" s="85">
        <v>13863</v>
      </c>
      <c r="H13" s="85">
        <v>5994</v>
      </c>
      <c r="I13" s="740" t="s">
        <v>448</v>
      </c>
      <c r="J13" s="741"/>
    </row>
    <row r="14" spans="1:13" ht="24" customHeight="1">
      <c r="A14" s="377">
        <v>112</v>
      </c>
      <c r="B14" s="407" t="s">
        <v>449</v>
      </c>
      <c r="C14" s="147">
        <v>1881794</v>
      </c>
      <c r="D14" s="148">
        <v>1770725</v>
      </c>
      <c r="E14" s="148">
        <v>111069</v>
      </c>
      <c r="F14" s="147">
        <v>18649</v>
      </c>
      <c r="G14" s="148">
        <v>18450</v>
      </c>
      <c r="H14" s="148">
        <v>199</v>
      </c>
      <c r="I14" s="738" t="s">
        <v>450</v>
      </c>
      <c r="J14" s="739"/>
    </row>
    <row r="15" spans="1:13">
      <c r="A15" s="408">
        <v>14</v>
      </c>
      <c r="B15" s="409" t="s">
        <v>451</v>
      </c>
      <c r="C15" s="124">
        <v>19477</v>
      </c>
      <c r="D15" s="85">
        <v>18634</v>
      </c>
      <c r="E15" s="85">
        <v>843</v>
      </c>
      <c r="F15" s="124">
        <v>511</v>
      </c>
      <c r="G15" s="85">
        <v>503</v>
      </c>
      <c r="H15" s="85">
        <v>8</v>
      </c>
      <c r="I15" s="727" t="s">
        <v>452</v>
      </c>
      <c r="J15" s="728"/>
    </row>
    <row r="16" spans="1:13" ht="15.75">
      <c r="A16" s="411" t="s">
        <v>88</v>
      </c>
      <c r="B16" s="410" t="s">
        <v>301</v>
      </c>
      <c r="C16" s="147">
        <v>6430676</v>
      </c>
      <c r="D16" s="148">
        <v>5072417</v>
      </c>
      <c r="E16" s="148">
        <v>1358259</v>
      </c>
      <c r="F16" s="147">
        <v>72800</v>
      </c>
      <c r="G16" s="148">
        <v>70036</v>
      </c>
      <c r="H16" s="148">
        <v>2764</v>
      </c>
      <c r="I16" s="733" t="s">
        <v>453</v>
      </c>
      <c r="J16" s="734"/>
    </row>
    <row r="17" spans="1:10">
      <c r="A17" s="408">
        <v>15</v>
      </c>
      <c r="B17" s="409" t="s">
        <v>472</v>
      </c>
      <c r="C17" s="124">
        <v>202548</v>
      </c>
      <c r="D17" s="85">
        <v>189837</v>
      </c>
      <c r="E17" s="85">
        <v>12711</v>
      </c>
      <c r="F17" s="124">
        <v>5989</v>
      </c>
      <c r="G17" s="85">
        <v>5933</v>
      </c>
      <c r="H17" s="85">
        <v>56</v>
      </c>
      <c r="I17" s="727" t="s">
        <v>454</v>
      </c>
      <c r="J17" s="728"/>
    </row>
    <row r="18" spans="1:10">
      <c r="A18" s="405">
        <v>17</v>
      </c>
      <c r="B18" s="406" t="s">
        <v>455</v>
      </c>
      <c r="C18" s="147">
        <v>9926</v>
      </c>
      <c r="D18" s="148">
        <v>9681</v>
      </c>
      <c r="E18" s="148">
        <v>245</v>
      </c>
      <c r="F18" s="147">
        <v>522</v>
      </c>
      <c r="G18" s="148">
        <v>517</v>
      </c>
      <c r="H18" s="148">
        <v>5</v>
      </c>
      <c r="I18" s="725" t="s">
        <v>456</v>
      </c>
      <c r="J18" s="726"/>
    </row>
    <row r="19" spans="1:10" ht="22.5">
      <c r="A19" s="408">
        <v>18</v>
      </c>
      <c r="B19" s="409" t="s">
        <v>473</v>
      </c>
      <c r="C19" s="124">
        <v>63648</v>
      </c>
      <c r="D19" s="85">
        <v>61644</v>
      </c>
      <c r="E19" s="85">
        <v>2004</v>
      </c>
      <c r="F19" s="124">
        <v>3442</v>
      </c>
      <c r="G19" s="85">
        <v>3413</v>
      </c>
      <c r="H19" s="85">
        <v>29</v>
      </c>
      <c r="I19" s="727" t="s">
        <v>457</v>
      </c>
      <c r="J19" s="728"/>
    </row>
    <row r="20" spans="1:10" ht="33.75">
      <c r="A20" s="405">
        <v>19</v>
      </c>
      <c r="B20" s="406" t="s">
        <v>474</v>
      </c>
      <c r="C20" s="147">
        <v>2252</v>
      </c>
      <c r="D20" s="148">
        <v>1892</v>
      </c>
      <c r="E20" s="148">
        <v>360</v>
      </c>
      <c r="F20" s="147">
        <v>104</v>
      </c>
      <c r="G20" s="148">
        <v>98</v>
      </c>
      <c r="H20" s="148">
        <v>6</v>
      </c>
      <c r="I20" s="725" t="s">
        <v>475</v>
      </c>
      <c r="J20" s="726"/>
    </row>
    <row r="21" spans="1:10" ht="33.75">
      <c r="A21" s="408">
        <v>20</v>
      </c>
      <c r="B21" s="409" t="s">
        <v>498</v>
      </c>
      <c r="C21" s="124">
        <v>81805</v>
      </c>
      <c r="D21" s="85">
        <v>80143</v>
      </c>
      <c r="E21" s="85">
        <v>1662</v>
      </c>
      <c r="F21" s="124">
        <v>2712</v>
      </c>
      <c r="G21" s="85">
        <v>2698</v>
      </c>
      <c r="H21" s="85">
        <v>14</v>
      </c>
      <c r="I21" s="727" t="s">
        <v>476</v>
      </c>
      <c r="J21" s="728"/>
    </row>
    <row r="22" spans="1:10" ht="19.5" customHeight="1">
      <c r="A22" s="405">
        <v>21</v>
      </c>
      <c r="B22" s="406" t="s">
        <v>458</v>
      </c>
      <c r="C22" s="147">
        <v>12701</v>
      </c>
      <c r="D22" s="148">
        <v>11776</v>
      </c>
      <c r="E22" s="148">
        <v>925</v>
      </c>
      <c r="F22" s="147">
        <v>490</v>
      </c>
      <c r="G22" s="148">
        <v>481</v>
      </c>
      <c r="H22" s="148">
        <v>9</v>
      </c>
      <c r="I22" s="725" t="s">
        <v>459</v>
      </c>
      <c r="J22" s="726"/>
    </row>
    <row r="23" spans="1:10" ht="22.5">
      <c r="A23" s="408">
        <v>22</v>
      </c>
      <c r="B23" s="409" t="s">
        <v>483</v>
      </c>
      <c r="C23" s="124">
        <v>231732</v>
      </c>
      <c r="D23" s="85">
        <v>213515</v>
      </c>
      <c r="E23" s="85">
        <v>18217</v>
      </c>
      <c r="F23" s="124">
        <v>3682</v>
      </c>
      <c r="G23" s="85">
        <v>3547</v>
      </c>
      <c r="H23" s="85">
        <v>135</v>
      </c>
      <c r="I23" s="727" t="s">
        <v>496</v>
      </c>
      <c r="J23" s="728"/>
    </row>
    <row r="24" spans="1:10">
      <c r="A24" s="405">
        <v>23</v>
      </c>
      <c r="B24" s="406" t="s">
        <v>495</v>
      </c>
      <c r="C24" s="147">
        <v>1310469</v>
      </c>
      <c r="D24" s="148">
        <v>858419</v>
      </c>
      <c r="E24" s="148">
        <v>452050</v>
      </c>
      <c r="F24" s="147">
        <v>2638</v>
      </c>
      <c r="G24" s="148">
        <v>1782</v>
      </c>
      <c r="H24" s="148">
        <v>856</v>
      </c>
      <c r="I24" s="725" t="s">
        <v>460</v>
      </c>
      <c r="J24" s="726"/>
    </row>
    <row r="25" spans="1:10" ht="22.5">
      <c r="A25" s="408">
        <v>24</v>
      </c>
      <c r="B25" s="409" t="s">
        <v>494</v>
      </c>
      <c r="C25" s="124">
        <v>2091729</v>
      </c>
      <c r="D25" s="85">
        <v>1445043</v>
      </c>
      <c r="E25" s="85">
        <v>646686</v>
      </c>
      <c r="F25" s="124">
        <v>7947</v>
      </c>
      <c r="G25" s="85">
        <v>6817</v>
      </c>
      <c r="H25" s="85">
        <v>1130</v>
      </c>
      <c r="I25" s="727" t="s">
        <v>461</v>
      </c>
      <c r="J25" s="728"/>
    </row>
    <row r="26" spans="1:10">
      <c r="A26" s="405">
        <v>25</v>
      </c>
      <c r="B26" s="406" t="s">
        <v>493</v>
      </c>
      <c r="C26" s="147">
        <v>122022</v>
      </c>
      <c r="D26" s="148">
        <v>115904</v>
      </c>
      <c r="E26" s="148">
        <v>6118</v>
      </c>
      <c r="F26" s="147">
        <v>3037</v>
      </c>
      <c r="G26" s="148">
        <v>2999</v>
      </c>
      <c r="H26" s="148">
        <v>38</v>
      </c>
      <c r="I26" s="725" t="s">
        <v>462</v>
      </c>
      <c r="J26" s="726"/>
    </row>
    <row r="27" spans="1:10" ht="22.5">
      <c r="A27" s="408">
        <v>26</v>
      </c>
      <c r="B27" s="409" t="s">
        <v>492</v>
      </c>
      <c r="C27" s="124">
        <v>613466</v>
      </c>
      <c r="D27" s="85">
        <v>595637</v>
      </c>
      <c r="E27" s="85">
        <v>17829</v>
      </c>
      <c r="F27" s="124">
        <v>17052</v>
      </c>
      <c r="G27" s="85">
        <v>16948</v>
      </c>
      <c r="H27" s="85">
        <v>104</v>
      </c>
      <c r="I27" s="727" t="s">
        <v>463</v>
      </c>
      <c r="J27" s="728"/>
    </row>
    <row r="28" spans="1:10">
      <c r="A28" s="405">
        <v>27</v>
      </c>
      <c r="B28" s="406" t="s">
        <v>464</v>
      </c>
      <c r="C28" s="147">
        <v>1115225</v>
      </c>
      <c r="D28" s="148">
        <v>922539</v>
      </c>
      <c r="E28" s="148">
        <v>192686</v>
      </c>
      <c r="F28" s="147">
        <v>5775</v>
      </c>
      <c r="G28" s="148">
        <v>5483</v>
      </c>
      <c r="H28" s="148">
        <v>292</v>
      </c>
      <c r="I28" s="725" t="s">
        <v>465</v>
      </c>
      <c r="J28" s="726"/>
    </row>
    <row r="29" spans="1:10" ht="22.5">
      <c r="A29" s="408">
        <v>28</v>
      </c>
      <c r="B29" s="409" t="s">
        <v>479</v>
      </c>
      <c r="C29" s="124">
        <v>368334</v>
      </c>
      <c r="D29" s="85">
        <v>365210</v>
      </c>
      <c r="E29" s="85">
        <v>3124</v>
      </c>
      <c r="F29" s="124">
        <v>13367</v>
      </c>
      <c r="G29" s="85">
        <v>13317</v>
      </c>
      <c r="H29" s="85">
        <v>50</v>
      </c>
      <c r="I29" s="727" t="s">
        <v>477</v>
      </c>
      <c r="J29" s="728"/>
    </row>
    <row r="30" spans="1:10">
      <c r="A30" s="448">
        <v>29</v>
      </c>
      <c r="B30" s="449" t="s">
        <v>480</v>
      </c>
      <c r="C30" s="156">
        <v>50484</v>
      </c>
      <c r="D30" s="157">
        <v>50484</v>
      </c>
      <c r="E30" s="157">
        <v>0</v>
      </c>
      <c r="F30" s="156">
        <v>1840</v>
      </c>
      <c r="G30" s="157">
        <v>1839</v>
      </c>
      <c r="H30" s="157">
        <v>1</v>
      </c>
      <c r="I30" s="731" t="s">
        <v>478</v>
      </c>
      <c r="J30" s="732"/>
    </row>
    <row r="31" spans="1:10" ht="24" customHeight="1">
      <c r="A31" s="444">
        <v>31</v>
      </c>
      <c r="B31" s="445" t="s">
        <v>481</v>
      </c>
      <c r="C31" s="124">
        <v>39486</v>
      </c>
      <c r="D31" s="85">
        <v>36794</v>
      </c>
      <c r="E31" s="85">
        <v>2692</v>
      </c>
      <c r="F31" s="124">
        <v>1018</v>
      </c>
      <c r="G31" s="85">
        <v>1000</v>
      </c>
      <c r="H31" s="85">
        <v>18</v>
      </c>
      <c r="I31" s="729" t="s">
        <v>491</v>
      </c>
      <c r="J31" s="730"/>
    </row>
    <row r="32" spans="1:10" ht="24" customHeight="1">
      <c r="A32" s="405">
        <v>33</v>
      </c>
      <c r="B32" s="406" t="s">
        <v>482</v>
      </c>
      <c r="C32" s="147">
        <v>4921</v>
      </c>
      <c r="D32" s="148">
        <v>4921</v>
      </c>
      <c r="E32" s="148">
        <v>0</v>
      </c>
      <c r="F32" s="147">
        <v>67</v>
      </c>
      <c r="G32" s="148">
        <v>67</v>
      </c>
      <c r="H32" s="148">
        <v>0</v>
      </c>
      <c r="I32" s="725" t="s">
        <v>490</v>
      </c>
      <c r="J32" s="726"/>
    </row>
    <row r="33" spans="1:10" ht="24" customHeight="1">
      <c r="A33" s="408">
        <v>34</v>
      </c>
      <c r="B33" s="409" t="s">
        <v>488</v>
      </c>
      <c r="C33" s="124">
        <v>7422</v>
      </c>
      <c r="D33" s="85">
        <v>7165</v>
      </c>
      <c r="E33" s="85">
        <v>257</v>
      </c>
      <c r="F33" s="124">
        <v>399</v>
      </c>
      <c r="G33" s="85">
        <v>397</v>
      </c>
      <c r="H33" s="85">
        <v>2</v>
      </c>
      <c r="I33" s="727" t="s">
        <v>489</v>
      </c>
      <c r="J33" s="728"/>
    </row>
    <row r="34" spans="1:10" ht="22.5">
      <c r="A34" s="405">
        <v>36</v>
      </c>
      <c r="B34" s="406" t="s">
        <v>487</v>
      </c>
      <c r="C34" s="147">
        <v>95221</v>
      </c>
      <c r="D34" s="148">
        <v>94528</v>
      </c>
      <c r="E34" s="148">
        <v>693</v>
      </c>
      <c r="F34" s="147">
        <v>2557</v>
      </c>
      <c r="G34" s="148">
        <v>2540</v>
      </c>
      <c r="H34" s="148">
        <v>17</v>
      </c>
      <c r="I34" s="725" t="s">
        <v>486</v>
      </c>
      <c r="J34" s="726"/>
    </row>
    <row r="35" spans="1:10" ht="22.5">
      <c r="A35" s="408">
        <v>37</v>
      </c>
      <c r="B35" s="409" t="s">
        <v>485</v>
      </c>
      <c r="C35" s="124">
        <v>7285</v>
      </c>
      <c r="D35" s="85">
        <v>7285</v>
      </c>
      <c r="E35" s="85">
        <v>0</v>
      </c>
      <c r="F35" s="124">
        <v>162</v>
      </c>
      <c r="G35" s="85">
        <v>160</v>
      </c>
      <c r="H35" s="85">
        <v>2</v>
      </c>
      <c r="I35" s="727" t="s">
        <v>484</v>
      </c>
      <c r="J35" s="728"/>
    </row>
    <row r="36" spans="1:10" ht="15.75">
      <c r="A36" s="405" t="s">
        <v>89</v>
      </c>
      <c r="B36" s="406" t="s">
        <v>302</v>
      </c>
      <c r="C36" s="147">
        <v>1015619</v>
      </c>
      <c r="D36" s="148">
        <v>556486</v>
      </c>
      <c r="E36" s="148">
        <v>459133</v>
      </c>
      <c r="F36" s="147">
        <v>4800</v>
      </c>
      <c r="G36" s="148">
        <v>3378</v>
      </c>
      <c r="H36" s="148">
        <v>1422</v>
      </c>
      <c r="I36" s="733" t="s">
        <v>468</v>
      </c>
      <c r="J36" s="734"/>
    </row>
    <row r="37" spans="1:10">
      <c r="A37" s="408">
        <v>40</v>
      </c>
      <c r="B37" s="409" t="s">
        <v>469</v>
      </c>
      <c r="C37" s="124">
        <v>1015619</v>
      </c>
      <c r="D37" s="85">
        <v>556486</v>
      </c>
      <c r="E37" s="85">
        <v>459133</v>
      </c>
      <c r="F37" s="124">
        <v>4800</v>
      </c>
      <c r="G37" s="85">
        <v>3378</v>
      </c>
      <c r="H37" s="85">
        <v>1422</v>
      </c>
      <c r="I37" s="727" t="s">
        <v>468</v>
      </c>
      <c r="J37" s="728"/>
    </row>
    <row r="38" spans="1:10" ht="30" customHeight="1">
      <c r="A38" s="679" t="s">
        <v>4</v>
      </c>
      <c r="B38" s="679"/>
      <c r="C38" s="194">
        <v>18636495</v>
      </c>
      <c r="D38" s="194">
        <v>13215349</v>
      </c>
      <c r="E38" s="194">
        <v>5421146</v>
      </c>
      <c r="F38" s="194">
        <v>116617</v>
      </c>
      <c r="G38" s="194">
        <v>106230</v>
      </c>
      <c r="H38" s="194">
        <v>10387</v>
      </c>
      <c r="I38" s="679" t="s">
        <v>0</v>
      </c>
      <c r="J38" s="679"/>
    </row>
    <row r="40" spans="1:10">
      <c r="C40" s="211"/>
      <c r="D40" s="211"/>
      <c r="E40" s="211"/>
      <c r="F40" s="211"/>
      <c r="G40" s="211"/>
      <c r="H40" s="211"/>
    </row>
  </sheetData>
  <mergeCells count="44">
    <mergeCell ref="I24:J24"/>
    <mergeCell ref="I15:J15"/>
    <mergeCell ref="I23:J23"/>
    <mergeCell ref="I17:J17"/>
    <mergeCell ref="I18:J18"/>
    <mergeCell ref="I19:J19"/>
    <mergeCell ref="I20:J20"/>
    <mergeCell ref="I21:J21"/>
    <mergeCell ref="I22:J22"/>
    <mergeCell ref="A5:J5"/>
    <mergeCell ref="A6:B6"/>
    <mergeCell ref="A1:J1"/>
    <mergeCell ref="A2:J2"/>
    <mergeCell ref="A3:J3"/>
    <mergeCell ref="A4:J4"/>
    <mergeCell ref="C6:H6"/>
    <mergeCell ref="I6:J6"/>
    <mergeCell ref="I25:J25"/>
    <mergeCell ref="I27:J27"/>
    <mergeCell ref="I28:J28"/>
    <mergeCell ref="I26:J26"/>
    <mergeCell ref="A7:A10"/>
    <mergeCell ref="B7:B10"/>
    <mergeCell ref="I16:J16"/>
    <mergeCell ref="C7:E7"/>
    <mergeCell ref="F7:H7"/>
    <mergeCell ref="I7:J10"/>
    <mergeCell ref="C8:E8"/>
    <mergeCell ref="F8:H8"/>
    <mergeCell ref="I11:J11"/>
    <mergeCell ref="I12:J12"/>
    <mergeCell ref="I13:J13"/>
    <mergeCell ref="I14:J14"/>
    <mergeCell ref="I32:J32"/>
    <mergeCell ref="I33:J33"/>
    <mergeCell ref="I34:J34"/>
    <mergeCell ref="I29:J29"/>
    <mergeCell ref="I30:J30"/>
    <mergeCell ref="I31:J31"/>
    <mergeCell ref="I38:J38"/>
    <mergeCell ref="A38:B38"/>
    <mergeCell ref="I36:J36"/>
    <mergeCell ref="I35:J35"/>
    <mergeCell ref="I37:J37"/>
  </mergeCells>
  <printOptions horizontalCentered="1"/>
  <pageMargins left="0" right="0" top="0.39370078740157483" bottom="0" header="0.51181102362204722" footer="0.51181102362204722"/>
  <pageSetup paperSize="9" scale="95" orientation="landscape" r:id="rId1"/>
  <headerFooter alignWithMargins="0"/>
  <rowBreaks count="1" manualBreakCount="1">
    <brk id="30"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6"/>
  <sheetViews>
    <sheetView view="pageBreakPreview" topLeftCell="A4" zoomScaleNormal="100" zoomScaleSheetLayoutView="100" workbookViewId="0">
      <selection activeCell="E14" sqref="E14"/>
    </sheetView>
  </sheetViews>
  <sheetFormatPr defaultRowHeight="15.75"/>
  <cols>
    <col min="1" max="1" width="20.77734375" style="1" customWidth="1"/>
    <col min="2" max="2" width="7.77734375" style="45" customWidth="1"/>
    <col min="3" max="5" width="9.44140625" style="1" bestFit="1" customWidth="1"/>
    <col min="6" max="8" width="7.77734375" style="1" customWidth="1"/>
    <col min="9" max="9" width="7.77734375" style="5" customWidth="1"/>
    <col min="10" max="10" width="20.77734375" style="1" customWidth="1"/>
    <col min="11" max="16384" width="8.88671875" style="1"/>
  </cols>
  <sheetData>
    <row r="1" spans="1:13" s="14" customFormat="1" ht="54" customHeight="1">
      <c r="A1" s="493"/>
      <c r="B1" s="493"/>
      <c r="C1" s="493"/>
      <c r="D1" s="493"/>
      <c r="E1" s="493"/>
      <c r="F1" s="493"/>
      <c r="G1" s="493"/>
      <c r="H1" s="493"/>
      <c r="I1" s="493"/>
      <c r="J1" s="493"/>
      <c r="K1" s="15"/>
      <c r="L1" s="15"/>
      <c r="M1" s="15"/>
    </row>
    <row r="2" spans="1:13" ht="20.25">
      <c r="A2" s="628" t="s">
        <v>94</v>
      </c>
      <c r="B2" s="628"/>
      <c r="C2" s="628"/>
      <c r="D2" s="628"/>
      <c r="E2" s="628"/>
      <c r="F2" s="628"/>
      <c r="G2" s="628"/>
      <c r="H2" s="628"/>
      <c r="I2" s="628"/>
      <c r="J2" s="628"/>
    </row>
    <row r="3" spans="1:13" ht="20.25">
      <c r="A3" s="628" t="s">
        <v>342</v>
      </c>
      <c r="B3" s="628"/>
      <c r="C3" s="628"/>
      <c r="D3" s="628"/>
      <c r="E3" s="628"/>
      <c r="F3" s="628"/>
      <c r="G3" s="628"/>
      <c r="H3" s="628"/>
      <c r="I3" s="628"/>
      <c r="J3" s="628"/>
    </row>
    <row r="4" spans="1:13" ht="15.75" customHeight="1">
      <c r="A4" s="632" t="s">
        <v>95</v>
      </c>
      <c r="B4" s="632"/>
      <c r="C4" s="632"/>
      <c r="D4" s="632"/>
      <c r="E4" s="632"/>
      <c r="F4" s="632"/>
      <c r="G4" s="632"/>
      <c r="H4" s="632"/>
      <c r="I4" s="632"/>
      <c r="J4" s="632"/>
    </row>
    <row r="5" spans="1:13" ht="15.75" customHeight="1">
      <c r="A5" s="632" t="s">
        <v>341</v>
      </c>
      <c r="B5" s="632"/>
      <c r="C5" s="632"/>
      <c r="D5" s="632"/>
      <c r="E5" s="632"/>
      <c r="F5" s="632"/>
      <c r="G5" s="632"/>
      <c r="H5" s="632"/>
      <c r="I5" s="632"/>
      <c r="J5" s="632"/>
    </row>
    <row r="6" spans="1:13">
      <c r="A6" s="633" t="s">
        <v>348</v>
      </c>
      <c r="B6" s="633"/>
      <c r="C6" s="625">
        <v>2012</v>
      </c>
      <c r="D6" s="625"/>
      <c r="E6" s="625"/>
      <c r="F6" s="625"/>
      <c r="G6" s="625"/>
      <c r="H6" s="625"/>
      <c r="I6" s="640" t="s">
        <v>347</v>
      </c>
      <c r="J6" s="640"/>
    </row>
    <row r="7" spans="1:13" ht="15">
      <c r="A7" s="641" t="s">
        <v>109</v>
      </c>
      <c r="B7" s="651" t="s">
        <v>108</v>
      </c>
      <c r="C7" s="626" t="s">
        <v>13</v>
      </c>
      <c r="D7" s="626"/>
      <c r="E7" s="626"/>
      <c r="F7" s="626" t="s">
        <v>12</v>
      </c>
      <c r="G7" s="626"/>
      <c r="H7" s="626"/>
      <c r="I7" s="626" t="s">
        <v>107</v>
      </c>
      <c r="J7" s="626" t="s">
        <v>106</v>
      </c>
    </row>
    <row r="8" spans="1:13" ht="15" customHeight="1">
      <c r="A8" s="642"/>
      <c r="B8" s="652"/>
      <c r="C8" s="644" t="s">
        <v>15</v>
      </c>
      <c r="D8" s="644"/>
      <c r="E8" s="644"/>
      <c r="F8" s="644" t="s">
        <v>14</v>
      </c>
      <c r="G8" s="644"/>
      <c r="H8" s="644"/>
      <c r="I8" s="634"/>
      <c r="J8" s="634"/>
    </row>
    <row r="9" spans="1:13" ht="15" customHeight="1">
      <c r="A9" s="642"/>
      <c r="B9" s="652"/>
      <c r="C9" s="152" t="s">
        <v>0</v>
      </c>
      <c r="D9" s="152" t="s">
        <v>1</v>
      </c>
      <c r="E9" s="152" t="s">
        <v>2</v>
      </c>
      <c r="F9" s="152" t="s">
        <v>0</v>
      </c>
      <c r="G9" s="152" t="s">
        <v>1</v>
      </c>
      <c r="H9" s="152" t="s">
        <v>2</v>
      </c>
      <c r="I9" s="634"/>
      <c r="J9" s="634"/>
    </row>
    <row r="10" spans="1:13" ht="15.75" customHeight="1">
      <c r="A10" s="643"/>
      <c r="B10" s="627"/>
      <c r="C10" s="187" t="s">
        <v>4</v>
      </c>
      <c r="D10" s="187" t="s">
        <v>5</v>
      </c>
      <c r="E10" s="187" t="s">
        <v>6</v>
      </c>
      <c r="F10" s="187" t="s">
        <v>4</v>
      </c>
      <c r="G10" s="187" t="s">
        <v>5</v>
      </c>
      <c r="H10" s="187" t="s">
        <v>6</v>
      </c>
      <c r="I10" s="635"/>
      <c r="J10" s="635"/>
    </row>
    <row r="11" spans="1:13" s="6" customFormat="1" ht="20.25" customHeight="1" thickBot="1">
      <c r="A11" s="72"/>
      <c r="B11" s="54" t="s">
        <v>96</v>
      </c>
      <c r="C11" s="117"/>
      <c r="D11" s="118"/>
      <c r="E11" s="118"/>
      <c r="F11" s="117">
        <f>H11+G11</f>
        <v>80025</v>
      </c>
      <c r="G11" s="118">
        <v>78714</v>
      </c>
      <c r="H11" s="118">
        <v>1311</v>
      </c>
      <c r="I11" s="55" t="s">
        <v>97</v>
      </c>
      <c r="J11" s="56"/>
    </row>
    <row r="12" spans="1:13" s="6" customFormat="1" ht="20.25" customHeight="1" thickTop="1" thickBot="1">
      <c r="A12" s="64" t="s">
        <v>98</v>
      </c>
      <c r="B12" s="57" t="s">
        <v>99</v>
      </c>
      <c r="C12" s="119"/>
      <c r="D12" s="120"/>
      <c r="E12" s="120"/>
      <c r="F12" s="117">
        <f t="shared" ref="F12:F18" si="0">H12+G12</f>
        <v>1975</v>
      </c>
      <c r="G12" s="120">
        <v>1628</v>
      </c>
      <c r="H12" s="120">
        <v>347</v>
      </c>
      <c r="I12" s="58" t="s">
        <v>100</v>
      </c>
      <c r="J12" s="65" t="s">
        <v>101</v>
      </c>
    </row>
    <row r="13" spans="1:13" s="6" customFormat="1" ht="20.25" customHeight="1" thickTop="1" thickBot="1">
      <c r="A13" s="245"/>
      <c r="B13" s="57" t="s">
        <v>4</v>
      </c>
      <c r="C13" s="119">
        <f>SUM(D13:E13)</f>
        <v>6186851</v>
      </c>
      <c r="D13" s="119">
        <v>5325396</v>
      </c>
      <c r="E13" s="119">
        <v>861455</v>
      </c>
      <c r="F13" s="119">
        <f t="shared" ref="F13:G13" si="1">F11+F12</f>
        <v>82000</v>
      </c>
      <c r="G13" s="119">
        <f t="shared" si="1"/>
        <v>80342</v>
      </c>
      <c r="H13" s="119">
        <f>H11+H12</f>
        <v>1658</v>
      </c>
      <c r="I13" s="58" t="s">
        <v>0</v>
      </c>
      <c r="J13" s="65"/>
    </row>
    <row r="14" spans="1:13" s="6" customFormat="1" ht="20.25" customHeight="1" thickTop="1" thickBot="1">
      <c r="A14" s="246"/>
      <c r="B14" s="173" t="s">
        <v>96</v>
      </c>
      <c r="C14" s="192"/>
      <c r="D14" s="190"/>
      <c r="E14" s="190"/>
      <c r="F14" s="427">
        <f t="shared" si="0"/>
        <v>13819</v>
      </c>
      <c r="G14" s="190">
        <v>9541</v>
      </c>
      <c r="H14" s="190">
        <v>4278</v>
      </c>
      <c r="I14" s="163" t="s">
        <v>97</v>
      </c>
      <c r="J14" s="761" t="s">
        <v>103</v>
      </c>
    </row>
    <row r="15" spans="1:13" s="6" customFormat="1" ht="20.25" customHeight="1" thickTop="1" thickBot="1">
      <c r="A15" s="174" t="s">
        <v>102</v>
      </c>
      <c r="B15" s="173" t="s">
        <v>99</v>
      </c>
      <c r="C15" s="192"/>
      <c r="D15" s="190"/>
      <c r="E15" s="190"/>
      <c r="F15" s="427">
        <f t="shared" si="0"/>
        <v>1934</v>
      </c>
      <c r="G15" s="190">
        <v>996</v>
      </c>
      <c r="H15" s="190">
        <v>938</v>
      </c>
      <c r="I15" s="163" t="s">
        <v>100</v>
      </c>
      <c r="J15" s="761" t="s">
        <v>103</v>
      </c>
    </row>
    <row r="16" spans="1:13" s="6" customFormat="1" ht="20.25" customHeight="1" thickTop="1" thickBot="1">
      <c r="A16" s="247"/>
      <c r="B16" s="173" t="s">
        <v>4</v>
      </c>
      <c r="C16" s="192">
        <f>SUM(D16:E16)</f>
        <v>6503412</v>
      </c>
      <c r="D16" s="192">
        <v>3718259</v>
      </c>
      <c r="E16" s="192">
        <v>2785153</v>
      </c>
      <c r="F16" s="192">
        <f t="shared" ref="F16:G16" si="2">F14+F15</f>
        <v>15753</v>
      </c>
      <c r="G16" s="192">
        <f t="shared" si="2"/>
        <v>10537</v>
      </c>
      <c r="H16" s="192">
        <f>H14+H15</f>
        <v>5216</v>
      </c>
      <c r="I16" s="163" t="s">
        <v>0</v>
      </c>
      <c r="J16" s="761"/>
    </row>
    <row r="17" spans="1:10" s="6" customFormat="1" ht="20.25" customHeight="1" thickTop="1" thickBot="1">
      <c r="A17" s="64"/>
      <c r="B17" s="57" t="s">
        <v>96</v>
      </c>
      <c r="C17" s="119"/>
      <c r="D17" s="120"/>
      <c r="E17" s="120"/>
      <c r="F17" s="117">
        <f t="shared" si="0"/>
        <v>17818</v>
      </c>
      <c r="G17" s="120">
        <v>14735</v>
      </c>
      <c r="H17" s="120">
        <v>3083</v>
      </c>
      <c r="I17" s="58" t="s">
        <v>97</v>
      </c>
      <c r="J17" s="65"/>
    </row>
    <row r="18" spans="1:10" s="6" customFormat="1" ht="20.25" customHeight="1" thickTop="1" thickBot="1">
      <c r="A18" s="64" t="s">
        <v>104</v>
      </c>
      <c r="B18" s="57" t="s">
        <v>99</v>
      </c>
      <c r="C18" s="119"/>
      <c r="D18" s="120"/>
      <c r="E18" s="120"/>
      <c r="F18" s="117">
        <f t="shared" si="0"/>
        <v>1046</v>
      </c>
      <c r="G18" s="120">
        <v>616</v>
      </c>
      <c r="H18" s="120">
        <v>430</v>
      </c>
      <c r="I18" s="58" t="s">
        <v>100</v>
      </c>
      <c r="J18" s="65" t="s">
        <v>105</v>
      </c>
    </row>
    <row r="19" spans="1:10" s="6" customFormat="1" ht="20.25" customHeight="1" thickTop="1">
      <c r="A19" s="245"/>
      <c r="B19" s="59" t="s">
        <v>4</v>
      </c>
      <c r="C19" s="121">
        <f>SUM(D19:E19)</f>
        <v>5946232</v>
      </c>
      <c r="D19" s="121">
        <v>4171694</v>
      </c>
      <c r="E19" s="121">
        <v>1774538</v>
      </c>
      <c r="F19" s="121">
        <f t="shared" ref="F19:G19" si="3">F17+F18</f>
        <v>18864</v>
      </c>
      <c r="G19" s="121">
        <f t="shared" si="3"/>
        <v>15351</v>
      </c>
      <c r="H19" s="121">
        <f>H17+H18</f>
        <v>3513</v>
      </c>
      <c r="I19" s="60" t="s">
        <v>0</v>
      </c>
      <c r="J19" s="66"/>
    </row>
    <row r="20" spans="1:10" s="8" customFormat="1" ht="21.75" customHeight="1" thickBot="1">
      <c r="A20" s="645" t="s">
        <v>4</v>
      </c>
      <c r="B20" s="175" t="s">
        <v>96</v>
      </c>
      <c r="C20" s="165"/>
      <c r="D20" s="165"/>
      <c r="E20" s="165"/>
      <c r="F20" s="165">
        <f t="shared" ref="F20:G20" si="4">F11+F14+F17</f>
        <v>111662</v>
      </c>
      <c r="G20" s="165">
        <f t="shared" si="4"/>
        <v>102990</v>
      </c>
      <c r="H20" s="165">
        <f>H11+H14+H17</f>
        <v>8672</v>
      </c>
      <c r="I20" s="166" t="s">
        <v>97</v>
      </c>
      <c r="J20" s="758" t="s">
        <v>0</v>
      </c>
    </row>
    <row r="21" spans="1:10" s="9" customFormat="1" ht="21.75" customHeight="1" thickTop="1" thickBot="1">
      <c r="A21" s="646"/>
      <c r="B21" s="176" t="s">
        <v>99</v>
      </c>
      <c r="C21" s="161"/>
      <c r="D21" s="161"/>
      <c r="E21" s="161"/>
      <c r="F21" s="161">
        <f t="shared" ref="F21:G21" si="5">F12+F15+F18</f>
        <v>4955</v>
      </c>
      <c r="G21" s="161">
        <f t="shared" si="5"/>
        <v>3240</v>
      </c>
      <c r="H21" s="161">
        <f>H12+H15+H18</f>
        <v>1715</v>
      </c>
      <c r="I21" s="163" t="s">
        <v>100</v>
      </c>
      <c r="J21" s="759"/>
    </row>
    <row r="22" spans="1:10" s="9" customFormat="1" ht="21.75" customHeight="1" thickTop="1">
      <c r="A22" s="647"/>
      <c r="B22" s="177" t="s">
        <v>4</v>
      </c>
      <c r="C22" s="170">
        <f>SUM(C13+C16+C19)</f>
        <v>18636495</v>
      </c>
      <c r="D22" s="170">
        <f>SUM(D13+D16+D19)</f>
        <v>13215349</v>
      </c>
      <c r="E22" s="170">
        <f>SUM(E13+E16+E19)</f>
        <v>5421146</v>
      </c>
      <c r="F22" s="170">
        <f t="shared" ref="F22:H22" si="6">SUM(F13+F16+F19)</f>
        <v>116617</v>
      </c>
      <c r="G22" s="170">
        <f>G20+G21</f>
        <v>106230</v>
      </c>
      <c r="H22" s="170">
        <f t="shared" si="6"/>
        <v>10387</v>
      </c>
      <c r="I22" s="171" t="s">
        <v>0</v>
      </c>
      <c r="J22" s="760"/>
    </row>
    <row r="23" spans="1:10" ht="18">
      <c r="A23" s="221"/>
      <c r="C23" s="73"/>
      <c r="D23" s="73"/>
      <c r="E23" s="73"/>
      <c r="F23" s="73"/>
      <c r="G23" s="73"/>
      <c r="H23" s="73"/>
    </row>
    <row r="24" spans="1:10">
      <c r="C24" s="73"/>
      <c r="D24" s="73"/>
      <c r="E24" s="73"/>
      <c r="F24" s="73"/>
      <c r="G24" s="73"/>
      <c r="H24" s="73"/>
    </row>
    <row r="25" spans="1:10" ht="18">
      <c r="A25" s="221"/>
      <c r="C25" s="5"/>
      <c r="I25" s="1"/>
    </row>
    <row r="26" spans="1:10">
      <c r="C26" s="5"/>
      <c r="I26" s="1"/>
    </row>
    <row r="27" spans="1:10" ht="18">
      <c r="A27" s="221"/>
      <c r="C27" s="5"/>
      <c r="I27" s="1"/>
    </row>
    <row r="28" spans="1:10">
      <c r="C28" s="5"/>
      <c r="I28" s="1"/>
    </row>
    <row r="29" spans="1:10" ht="18">
      <c r="A29" s="221"/>
      <c r="C29" s="5"/>
      <c r="I29" s="1"/>
    </row>
    <row r="30" spans="1:10" ht="18">
      <c r="A30" s="221"/>
      <c r="C30" s="5"/>
      <c r="I30" s="1"/>
    </row>
    <row r="31" spans="1:10">
      <c r="C31" s="5"/>
      <c r="I31" s="1"/>
    </row>
    <row r="32" spans="1:10" ht="18">
      <c r="A32" s="221"/>
      <c r="C32" s="5"/>
      <c r="I32" s="1"/>
    </row>
    <row r="33" spans="1:9">
      <c r="C33" s="5"/>
      <c r="I33" s="1"/>
    </row>
    <row r="34" spans="1:9" ht="18">
      <c r="A34" s="221"/>
    </row>
    <row r="36" spans="1:9" ht="18">
      <c r="A36" s="221"/>
    </row>
    <row r="38" spans="1:9" ht="18">
      <c r="A38" s="221"/>
    </row>
    <row r="40" spans="1:9" ht="18">
      <c r="A40" s="221"/>
    </row>
    <row r="41" spans="1:9" ht="18">
      <c r="A41" s="221"/>
    </row>
    <row r="43" spans="1:9" ht="18">
      <c r="A43" s="221"/>
    </row>
    <row r="45" spans="1:9" ht="18">
      <c r="A45" s="221"/>
    </row>
    <row r="46" spans="1:9" ht="18">
      <c r="A46" s="221"/>
    </row>
    <row r="48" spans="1:9" ht="18">
      <c r="A48" s="221"/>
    </row>
    <row r="49" spans="1:1" ht="18">
      <c r="A49" s="221"/>
    </row>
    <row r="50" spans="1:1" ht="18">
      <c r="A50" s="221"/>
    </row>
    <row r="52" spans="1:1" ht="18">
      <c r="A52" s="221"/>
    </row>
    <row r="54" spans="1:1" ht="18">
      <c r="A54" s="221"/>
    </row>
    <row r="55" spans="1:1" ht="18">
      <c r="A55" s="206"/>
    </row>
    <row r="56" spans="1:1" ht="18">
      <c r="A56" s="206"/>
    </row>
    <row r="58" spans="1:1" ht="18">
      <c r="A58" s="206"/>
    </row>
    <row r="59" spans="1:1" ht="18">
      <c r="A59" s="206"/>
    </row>
    <row r="60" spans="1:1" ht="18">
      <c r="A60" s="206"/>
    </row>
    <row r="61" spans="1:1" ht="18">
      <c r="A61" s="206"/>
    </row>
    <row r="62" spans="1:1" ht="18">
      <c r="A62" s="206"/>
    </row>
    <row r="64" spans="1:1" ht="18">
      <c r="A64" s="206"/>
    </row>
    <row r="66" spans="1:8" ht="18">
      <c r="A66" s="206"/>
    </row>
    <row r="68" spans="1:8" ht="18">
      <c r="A68" s="206"/>
    </row>
    <row r="70" spans="1:8" ht="18">
      <c r="A70" s="206"/>
    </row>
    <row r="73" spans="1:8" ht="18">
      <c r="A73" s="206"/>
    </row>
    <row r="76" spans="1:8">
      <c r="C76" s="211">
        <f t="shared" ref="C76:H76" si="7">C13+C14+C16+C19+C20+C21+C22+C23+C25+C27+C29+C30+C32+C34+C36+C38+C40+C41+C43+C45+C46+C48+C49+C50+C52+C54+C55+C56+C58+C59+C60+C61+C62+C64+C66+C68+C70+C73</f>
        <v>37272990</v>
      </c>
      <c r="D76" s="211">
        <f t="shared" si="7"/>
        <v>26430698</v>
      </c>
      <c r="E76" s="211">
        <f t="shared" si="7"/>
        <v>10842292</v>
      </c>
      <c r="F76" s="211">
        <f t="shared" si="7"/>
        <v>363670</v>
      </c>
      <c r="G76" s="211">
        <f t="shared" si="7"/>
        <v>328231</v>
      </c>
      <c r="H76" s="211">
        <f t="shared" si="7"/>
        <v>35439</v>
      </c>
    </row>
  </sheetData>
  <mergeCells count="19">
    <mergeCell ref="A20:A22"/>
    <mergeCell ref="J20:J22"/>
    <mergeCell ref="A5:J5"/>
    <mergeCell ref="A6:B6"/>
    <mergeCell ref="C6:H6"/>
    <mergeCell ref="B7:B10"/>
    <mergeCell ref="J14:J16"/>
    <mergeCell ref="F8:H8"/>
    <mergeCell ref="J7:J10"/>
    <mergeCell ref="C7:E7"/>
    <mergeCell ref="A1:J1"/>
    <mergeCell ref="A2:J2"/>
    <mergeCell ref="A3:J3"/>
    <mergeCell ref="A7:A10"/>
    <mergeCell ref="A4:J4"/>
    <mergeCell ref="F7:H7"/>
    <mergeCell ref="I7:I10"/>
    <mergeCell ref="I6:J6"/>
    <mergeCell ref="C8:E8"/>
  </mergeCells>
  <printOptions horizontalCentered="1" verticalCentered="1"/>
  <pageMargins left="0" right="0" top="0" bottom="0" header="0.51181102362204722" footer="0.51181102362204722"/>
  <pageSetup paperSize="9" orientation="landscape" r:id="rId1"/>
  <headerFooter alignWithMargins="0"/>
  <ignoredErrors>
    <ignoredError sqref="C14:C15 C12:E12 C17:C18 C11:E11"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6"/>
  <sheetViews>
    <sheetView view="pageBreakPreview" zoomScaleNormal="100" zoomScaleSheetLayoutView="100" workbookViewId="0">
      <selection activeCell="A3" sqref="A3:M3"/>
    </sheetView>
  </sheetViews>
  <sheetFormatPr defaultRowHeight="15"/>
  <cols>
    <col min="1" max="1" width="26.77734375" style="110" customWidth="1"/>
    <col min="2" max="2" width="6.77734375" style="3" customWidth="1"/>
    <col min="3" max="4" width="8.77734375" style="10" customWidth="1"/>
    <col min="5" max="10" width="8.77734375" style="1" customWidth="1"/>
    <col min="11" max="11" width="6.77734375" style="1" customWidth="1"/>
    <col min="12" max="12" width="26.77734375" style="1" customWidth="1"/>
    <col min="13" max="16384" width="8.88671875" style="1"/>
  </cols>
  <sheetData>
    <row r="1" spans="1:13" s="14" customFormat="1" ht="45" customHeight="1">
      <c r="A1" s="493"/>
      <c r="B1" s="493"/>
      <c r="C1" s="493"/>
      <c r="D1" s="493"/>
      <c r="E1" s="493"/>
      <c r="F1" s="493"/>
      <c r="G1" s="493"/>
      <c r="H1" s="493"/>
      <c r="I1" s="493"/>
      <c r="J1" s="493"/>
      <c r="K1" s="493"/>
      <c r="L1" s="493"/>
      <c r="M1" s="15"/>
    </row>
    <row r="2" spans="1:13" ht="20.25">
      <c r="A2" s="628" t="s">
        <v>110</v>
      </c>
      <c r="B2" s="628"/>
      <c r="C2" s="628"/>
      <c r="D2" s="628"/>
      <c r="E2" s="628"/>
      <c r="F2" s="628"/>
      <c r="G2" s="628"/>
      <c r="H2" s="628"/>
      <c r="I2" s="628"/>
      <c r="J2" s="628"/>
      <c r="K2" s="628"/>
      <c r="L2" s="628"/>
    </row>
    <row r="3" spans="1:13" ht="20.25">
      <c r="A3" s="628" t="s">
        <v>342</v>
      </c>
      <c r="B3" s="628"/>
      <c r="C3" s="628"/>
      <c r="D3" s="628"/>
      <c r="E3" s="628"/>
      <c r="F3" s="628"/>
      <c r="G3" s="628"/>
      <c r="H3" s="628"/>
      <c r="I3" s="628"/>
      <c r="J3" s="628"/>
      <c r="K3" s="628"/>
      <c r="L3" s="628"/>
    </row>
    <row r="4" spans="1:13" ht="15.75" customHeight="1">
      <c r="A4" s="632" t="s">
        <v>111</v>
      </c>
      <c r="B4" s="632"/>
      <c r="C4" s="632"/>
      <c r="D4" s="632"/>
      <c r="E4" s="632"/>
      <c r="F4" s="632"/>
      <c r="G4" s="632"/>
      <c r="H4" s="632"/>
      <c r="I4" s="632"/>
      <c r="J4" s="632"/>
      <c r="K4" s="632"/>
      <c r="L4" s="632"/>
    </row>
    <row r="5" spans="1:13" ht="15.75" customHeight="1">
      <c r="A5" s="632" t="s">
        <v>341</v>
      </c>
      <c r="B5" s="632"/>
      <c r="C5" s="632"/>
      <c r="D5" s="632"/>
      <c r="E5" s="632"/>
      <c r="F5" s="632"/>
      <c r="G5" s="632"/>
      <c r="H5" s="632"/>
      <c r="I5" s="632"/>
      <c r="J5" s="632"/>
      <c r="K5" s="632"/>
      <c r="L5" s="632"/>
    </row>
    <row r="6" spans="1:13" ht="15.75">
      <c r="A6" s="633" t="s">
        <v>350</v>
      </c>
      <c r="B6" s="633"/>
      <c r="C6" s="625">
        <v>2012</v>
      </c>
      <c r="D6" s="625"/>
      <c r="E6" s="625"/>
      <c r="F6" s="625"/>
      <c r="G6" s="625"/>
      <c r="H6" s="625"/>
      <c r="I6" s="625"/>
      <c r="J6" s="625"/>
      <c r="K6" s="640" t="s">
        <v>349</v>
      </c>
      <c r="L6" s="640"/>
    </row>
    <row r="7" spans="1:13" ht="21" customHeight="1">
      <c r="A7" s="641" t="s">
        <v>109</v>
      </c>
      <c r="B7" s="651" t="s">
        <v>108</v>
      </c>
      <c r="C7" s="679" t="s">
        <v>378</v>
      </c>
      <c r="D7" s="679"/>
      <c r="E7" s="679" t="s">
        <v>372</v>
      </c>
      <c r="F7" s="679"/>
      <c r="G7" s="679" t="s">
        <v>373</v>
      </c>
      <c r="H7" s="679"/>
      <c r="I7" s="680" t="s">
        <v>374</v>
      </c>
      <c r="J7" s="680"/>
      <c r="K7" s="626" t="s">
        <v>107</v>
      </c>
      <c r="L7" s="626" t="s">
        <v>106</v>
      </c>
    </row>
    <row r="8" spans="1:13">
      <c r="A8" s="642"/>
      <c r="B8" s="652"/>
      <c r="C8" s="186" t="s">
        <v>112</v>
      </c>
      <c r="D8" s="186" t="s">
        <v>12</v>
      </c>
      <c r="E8" s="186" t="s">
        <v>112</v>
      </c>
      <c r="F8" s="186" t="s">
        <v>12</v>
      </c>
      <c r="G8" s="186" t="s">
        <v>112</v>
      </c>
      <c r="H8" s="186" t="s">
        <v>12</v>
      </c>
      <c r="I8" s="186" t="s">
        <v>112</v>
      </c>
      <c r="J8" s="186" t="s">
        <v>12</v>
      </c>
      <c r="K8" s="634"/>
      <c r="L8" s="634"/>
    </row>
    <row r="9" spans="1:13" ht="19.5">
      <c r="A9" s="643"/>
      <c r="B9" s="627"/>
      <c r="C9" s="141" t="s">
        <v>113</v>
      </c>
      <c r="D9" s="141" t="s">
        <v>14</v>
      </c>
      <c r="E9" s="141" t="s">
        <v>113</v>
      </c>
      <c r="F9" s="141" t="s">
        <v>14</v>
      </c>
      <c r="G9" s="141" t="s">
        <v>113</v>
      </c>
      <c r="H9" s="141" t="s">
        <v>14</v>
      </c>
      <c r="I9" s="141" t="s">
        <v>113</v>
      </c>
      <c r="J9" s="141" t="s">
        <v>14</v>
      </c>
      <c r="K9" s="635"/>
      <c r="L9" s="635"/>
    </row>
    <row r="10" spans="1:13" s="6" customFormat="1" ht="13.5" customHeight="1" thickBot="1">
      <c r="A10" s="672" t="s">
        <v>17</v>
      </c>
      <c r="B10" s="63" t="s">
        <v>96</v>
      </c>
      <c r="C10" s="380">
        <f>I10+G10+E10</f>
        <v>0</v>
      </c>
      <c r="D10" s="380">
        <f>J10+H10+F10</f>
        <v>378</v>
      </c>
      <c r="E10" s="68"/>
      <c r="F10" s="68">
        <v>7</v>
      </c>
      <c r="G10" s="68"/>
      <c r="H10" s="68">
        <v>1</v>
      </c>
      <c r="I10" s="68"/>
      <c r="J10" s="68">
        <v>370</v>
      </c>
      <c r="K10" s="55" t="s">
        <v>97</v>
      </c>
      <c r="L10" s="762" t="s">
        <v>18</v>
      </c>
    </row>
    <row r="11" spans="1:13" s="6" customFormat="1" ht="13.5" customHeight="1" thickTop="1" thickBot="1">
      <c r="A11" s="667"/>
      <c r="B11" s="61" t="s">
        <v>99</v>
      </c>
      <c r="C11" s="78">
        <f t="shared" ref="C11:C36" si="0">I11+G11+E11</f>
        <v>0</v>
      </c>
      <c r="D11" s="78">
        <f t="shared" ref="D11:D36" si="1">J11+H11+F11</f>
        <v>6</v>
      </c>
      <c r="E11" s="69"/>
      <c r="F11" s="69">
        <v>0</v>
      </c>
      <c r="G11" s="69"/>
      <c r="H11" s="69">
        <v>0</v>
      </c>
      <c r="I11" s="69"/>
      <c r="J11" s="69">
        <v>6</v>
      </c>
      <c r="K11" s="58" t="s">
        <v>100</v>
      </c>
      <c r="L11" s="763"/>
    </row>
    <row r="12" spans="1:13" s="6" customFormat="1" ht="13.5" customHeight="1" thickTop="1" thickBot="1">
      <c r="A12" s="667"/>
      <c r="B12" s="61" t="s">
        <v>4</v>
      </c>
      <c r="C12" s="78">
        <f t="shared" si="0"/>
        <v>86738</v>
      </c>
      <c r="D12" s="78">
        <f t="shared" si="1"/>
        <v>384</v>
      </c>
      <c r="E12" s="79">
        <v>2530</v>
      </c>
      <c r="F12" s="79">
        <v>7</v>
      </c>
      <c r="G12" s="79">
        <v>200</v>
      </c>
      <c r="H12" s="79">
        <v>1</v>
      </c>
      <c r="I12" s="79">
        <v>84008</v>
      </c>
      <c r="J12" s="79">
        <f>J10+J11</f>
        <v>376</v>
      </c>
      <c r="K12" s="58" t="s">
        <v>0</v>
      </c>
      <c r="L12" s="678"/>
    </row>
    <row r="13" spans="1:13" s="6" customFormat="1" ht="13.5" customHeight="1" thickTop="1" thickBot="1">
      <c r="A13" s="674" t="s">
        <v>19</v>
      </c>
      <c r="B13" s="160" t="s">
        <v>96</v>
      </c>
      <c r="C13" s="189">
        <f t="shared" si="0"/>
        <v>0</v>
      </c>
      <c r="D13" s="189">
        <f t="shared" si="1"/>
        <v>250</v>
      </c>
      <c r="E13" s="162"/>
      <c r="F13" s="162">
        <v>2</v>
      </c>
      <c r="G13" s="162"/>
      <c r="H13" s="162">
        <v>0</v>
      </c>
      <c r="I13" s="162"/>
      <c r="J13" s="162">
        <v>248</v>
      </c>
      <c r="K13" s="163" t="s">
        <v>97</v>
      </c>
      <c r="L13" s="764" t="s">
        <v>20</v>
      </c>
    </row>
    <row r="14" spans="1:13" s="6" customFormat="1" ht="13.5" customHeight="1" thickTop="1" thickBot="1">
      <c r="A14" s="674"/>
      <c r="B14" s="160" t="s">
        <v>99</v>
      </c>
      <c r="C14" s="189">
        <f t="shared" si="0"/>
        <v>0</v>
      </c>
      <c r="D14" s="189">
        <f t="shared" si="1"/>
        <v>4</v>
      </c>
      <c r="E14" s="162"/>
      <c r="F14" s="162">
        <v>0</v>
      </c>
      <c r="G14" s="162"/>
      <c r="H14" s="162">
        <v>0</v>
      </c>
      <c r="I14" s="162"/>
      <c r="J14" s="162">
        <v>4</v>
      </c>
      <c r="K14" s="163" t="s">
        <v>100</v>
      </c>
      <c r="L14" s="765"/>
    </row>
    <row r="15" spans="1:13" s="6" customFormat="1" ht="13.5" customHeight="1" thickTop="1" thickBot="1">
      <c r="A15" s="674"/>
      <c r="B15" s="160" t="s">
        <v>4</v>
      </c>
      <c r="C15" s="189">
        <f t="shared" si="0"/>
        <v>0</v>
      </c>
      <c r="D15" s="189">
        <f t="shared" si="1"/>
        <v>254</v>
      </c>
      <c r="E15" s="161">
        <v>0</v>
      </c>
      <c r="F15" s="161">
        <v>2</v>
      </c>
      <c r="G15" s="161">
        <v>0</v>
      </c>
      <c r="H15" s="161">
        <v>0</v>
      </c>
      <c r="I15" s="161">
        <v>0</v>
      </c>
      <c r="J15" s="161">
        <f>J13+J14</f>
        <v>252</v>
      </c>
      <c r="K15" s="163" t="s">
        <v>0</v>
      </c>
      <c r="L15" s="766"/>
    </row>
    <row r="16" spans="1:13" s="6" customFormat="1" ht="13.5" customHeight="1" thickTop="1" thickBot="1">
      <c r="A16" s="667" t="s">
        <v>21</v>
      </c>
      <c r="B16" s="61" t="s">
        <v>96</v>
      </c>
      <c r="C16" s="78">
        <f t="shared" si="0"/>
        <v>0</v>
      </c>
      <c r="D16" s="78">
        <f t="shared" si="1"/>
        <v>3018</v>
      </c>
      <c r="E16" s="68"/>
      <c r="F16" s="68">
        <v>486</v>
      </c>
      <c r="G16" s="68"/>
      <c r="H16" s="68">
        <v>273</v>
      </c>
      <c r="I16" s="68"/>
      <c r="J16" s="68">
        <v>2259</v>
      </c>
      <c r="K16" s="58" t="s">
        <v>97</v>
      </c>
      <c r="L16" s="671" t="s">
        <v>22</v>
      </c>
    </row>
    <row r="17" spans="1:12" s="6" customFormat="1" ht="13.5" customHeight="1" thickTop="1" thickBot="1">
      <c r="A17" s="667"/>
      <c r="B17" s="61" t="s">
        <v>99</v>
      </c>
      <c r="C17" s="78">
        <f t="shared" si="0"/>
        <v>0</v>
      </c>
      <c r="D17" s="78">
        <f t="shared" si="1"/>
        <v>85</v>
      </c>
      <c r="E17" s="69"/>
      <c r="F17" s="69">
        <v>11</v>
      </c>
      <c r="G17" s="69"/>
      <c r="H17" s="69">
        <v>6</v>
      </c>
      <c r="I17" s="69"/>
      <c r="J17" s="69">
        <v>68</v>
      </c>
      <c r="K17" s="58" t="s">
        <v>100</v>
      </c>
      <c r="L17" s="763"/>
    </row>
    <row r="18" spans="1:12" s="6" customFormat="1" ht="13.5" customHeight="1" thickTop="1" thickBot="1">
      <c r="A18" s="667"/>
      <c r="B18" s="61" t="s">
        <v>4</v>
      </c>
      <c r="C18" s="78">
        <f t="shared" si="0"/>
        <v>1815042</v>
      </c>
      <c r="D18" s="78">
        <f t="shared" si="1"/>
        <v>3103</v>
      </c>
      <c r="E18" s="79">
        <v>539997</v>
      </c>
      <c r="F18" s="79">
        <v>497</v>
      </c>
      <c r="G18" s="79">
        <v>371045</v>
      </c>
      <c r="H18" s="79">
        <v>279</v>
      </c>
      <c r="I18" s="79">
        <v>904000</v>
      </c>
      <c r="J18" s="79">
        <f>J16+J17</f>
        <v>2327</v>
      </c>
      <c r="K18" s="58" t="s">
        <v>0</v>
      </c>
      <c r="L18" s="678"/>
    </row>
    <row r="19" spans="1:12" s="6" customFormat="1" ht="13.5" customHeight="1" thickTop="1" thickBot="1">
      <c r="A19" s="674" t="s">
        <v>23</v>
      </c>
      <c r="B19" s="160" t="s">
        <v>96</v>
      </c>
      <c r="C19" s="189">
        <f t="shared" si="0"/>
        <v>0</v>
      </c>
      <c r="D19" s="189">
        <f t="shared" si="1"/>
        <v>3946</v>
      </c>
      <c r="E19" s="162"/>
      <c r="F19" s="162">
        <v>1193</v>
      </c>
      <c r="G19" s="162"/>
      <c r="H19" s="162">
        <v>563</v>
      </c>
      <c r="I19" s="162"/>
      <c r="J19" s="162">
        <v>2190</v>
      </c>
      <c r="K19" s="163" t="s">
        <v>97</v>
      </c>
      <c r="L19" s="764" t="s">
        <v>24</v>
      </c>
    </row>
    <row r="20" spans="1:12" s="6" customFormat="1" ht="13.5" customHeight="1" thickTop="1" thickBot="1">
      <c r="A20" s="674"/>
      <c r="B20" s="160" t="s">
        <v>99</v>
      </c>
      <c r="C20" s="189">
        <f t="shared" si="0"/>
        <v>0</v>
      </c>
      <c r="D20" s="189">
        <f t="shared" si="1"/>
        <v>636</v>
      </c>
      <c r="E20" s="162"/>
      <c r="F20" s="162">
        <v>135</v>
      </c>
      <c r="G20" s="162"/>
      <c r="H20" s="162">
        <v>130</v>
      </c>
      <c r="I20" s="162"/>
      <c r="J20" s="162">
        <v>371</v>
      </c>
      <c r="K20" s="163" t="s">
        <v>100</v>
      </c>
      <c r="L20" s="765"/>
    </row>
    <row r="21" spans="1:12" s="6" customFormat="1" ht="13.5" customHeight="1" thickTop="1" thickBot="1">
      <c r="A21" s="674"/>
      <c r="B21" s="160" t="s">
        <v>4</v>
      </c>
      <c r="C21" s="189">
        <f t="shared" si="0"/>
        <v>1309386</v>
      </c>
      <c r="D21" s="189">
        <f t="shared" si="1"/>
        <v>4582</v>
      </c>
      <c r="E21" s="161">
        <v>618478</v>
      </c>
      <c r="F21" s="161">
        <v>1328</v>
      </c>
      <c r="G21" s="161">
        <v>381841</v>
      </c>
      <c r="H21" s="161">
        <v>693</v>
      </c>
      <c r="I21" s="161">
        <v>309067</v>
      </c>
      <c r="J21" s="161">
        <f>J19+J20</f>
        <v>2561</v>
      </c>
      <c r="K21" s="163" t="s">
        <v>0</v>
      </c>
      <c r="L21" s="766"/>
    </row>
    <row r="22" spans="1:12" s="6" customFormat="1" ht="14.25" customHeight="1" thickTop="1" thickBot="1">
      <c r="A22" s="667" t="s">
        <v>504</v>
      </c>
      <c r="B22" s="61" t="s">
        <v>96</v>
      </c>
      <c r="C22" s="78">
        <f t="shared" si="0"/>
        <v>0</v>
      </c>
      <c r="D22" s="78">
        <f t="shared" si="1"/>
        <v>16933</v>
      </c>
      <c r="E22" s="68"/>
      <c r="F22" s="68">
        <v>4334</v>
      </c>
      <c r="G22" s="68"/>
      <c r="H22" s="68">
        <v>2456</v>
      </c>
      <c r="I22" s="68"/>
      <c r="J22" s="68">
        <v>10143</v>
      </c>
      <c r="K22" s="58" t="s">
        <v>97</v>
      </c>
      <c r="L22" s="671" t="s">
        <v>25</v>
      </c>
    </row>
    <row r="23" spans="1:12" s="6" customFormat="1" ht="14.25" customHeight="1" thickTop="1" thickBot="1">
      <c r="A23" s="667"/>
      <c r="B23" s="61" t="s">
        <v>99</v>
      </c>
      <c r="C23" s="78">
        <f t="shared" si="0"/>
        <v>0</v>
      </c>
      <c r="D23" s="78">
        <f t="shared" si="1"/>
        <v>1523</v>
      </c>
      <c r="E23" s="69"/>
      <c r="F23" s="69">
        <v>352</v>
      </c>
      <c r="G23" s="69"/>
      <c r="H23" s="69">
        <v>245</v>
      </c>
      <c r="I23" s="69"/>
      <c r="J23" s="69">
        <v>926</v>
      </c>
      <c r="K23" s="58" t="s">
        <v>100</v>
      </c>
      <c r="L23" s="763"/>
    </row>
    <row r="24" spans="1:12" s="6" customFormat="1" ht="16.5" thickTop="1" thickBot="1">
      <c r="A24" s="667"/>
      <c r="B24" s="61" t="s">
        <v>4</v>
      </c>
      <c r="C24" s="78">
        <f t="shared" si="0"/>
        <v>5789590</v>
      </c>
      <c r="D24" s="78">
        <f t="shared" si="1"/>
        <v>18456</v>
      </c>
      <c r="E24" s="79">
        <v>1980509</v>
      </c>
      <c r="F24" s="79">
        <v>4686</v>
      </c>
      <c r="G24" s="79">
        <v>1299155</v>
      </c>
      <c r="H24" s="79">
        <v>2701</v>
      </c>
      <c r="I24" s="79">
        <v>2509926</v>
      </c>
      <c r="J24" s="79">
        <f>J22+J23</f>
        <v>11069</v>
      </c>
      <c r="K24" s="58" t="s">
        <v>0</v>
      </c>
      <c r="L24" s="678"/>
    </row>
    <row r="25" spans="1:12" s="6" customFormat="1" ht="16.5" thickTop="1" thickBot="1">
      <c r="A25" s="674" t="s">
        <v>26</v>
      </c>
      <c r="B25" s="160" t="s">
        <v>96</v>
      </c>
      <c r="C25" s="189">
        <f t="shared" si="0"/>
        <v>0</v>
      </c>
      <c r="D25" s="189">
        <f t="shared" si="1"/>
        <v>5351</v>
      </c>
      <c r="E25" s="162"/>
      <c r="F25" s="162">
        <v>566</v>
      </c>
      <c r="G25" s="162"/>
      <c r="H25" s="162">
        <v>816</v>
      </c>
      <c r="I25" s="162"/>
      <c r="J25" s="162">
        <v>3969</v>
      </c>
      <c r="K25" s="163" t="s">
        <v>97</v>
      </c>
      <c r="L25" s="764" t="s">
        <v>27</v>
      </c>
    </row>
    <row r="26" spans="1:12" s="6" customFormat="1" ht="16.5" thickTop="1" thickBot="1">
      <c r="A26" s="674"/>
      <c r="B26" s="160" t="s">
        <v>99</v>
      </c>
      <c r="C26" s="189">
        <f t="shared" si="0"/>
        <v>0</v>
      </c>
      <c r="D26" s="189">
        <f t="shared" si="1"/>
        <v>1408</v>
      </c>
      <c r="E26" s="162"/>
      <c r="F26" s="162">
        <v>397</v>
      </c>
      <c r="G26" s="162"/>
      <c r="H26" s="162">
        <v>691</v>
      </c>
      <c r="I26" s="162"/>
      <c r="J26" s="162">
        <v>320</v>
      </c>
      <c r="K26" s="163" t="s">
        <v>100</v>
      </c>
      <c r="L26" s="765"/>
    </row>
    <row r="27" spans="1:12" s="6" customFormat="1" ht="13.5" customHeight="1" thickTop="1" thickBot="1">
      <c r="A27" s="674"/>
      <c r="B27" s="160" t="s">
        <v>4</v>
      </c>
      <c r="C27" s="189">
        <f t="shared" si="0"/>
        <v>948578</v>
      </c>
      <c r="D27" s="189">
        <f t="shared" si="1"/>
        <v>6759</v>
      </c>
      <c r="E27" s="161">
        <v>234538</v>
      </c>
      <c r="F27" s="161">
        <v>963</v>
      </c>
      <c r="G27" s="161">
        <v>437995</v>
      </c>
      <c r="H27" s="161">
        <v>1507</v>
      </c>
      <c r="I27" s="161">
        <v>276045</v>
      </c>
      <c r="J27" s="161">
        <f>J25+J26</f>
        <v>4289</v>
      </c>
      <c r="K27" s="163" t="s">
        <v>0</v>
      </c>
      <c r="L27" s="766"/>
    </row>
    <row r="28" spans="1:12" s="6" customFormat="1" ht="13.5" customHeight="1" thickTop="1" thickBot="1">
      <c r="A28" s="667" t="s">
        <v>28</v>
      </c>
      <c r="B28" s="61" t="s">
        <v>96</v>
      </c>
      <c r="C28" s="78">
        <f t="shared" si="0"/>
        <v>0</v>
      </c>
      <c r="D28" s="78">
        <f t="shared" si="1"/>
        <v>9353</v>
      </c>
      <c r="E28" s="68"/>
      <c r="F28" s="68">
        <v>1951</v>
      </c>
      <c r="G28" s="68"/>
      <c r="H28" s="68">
        <v>976</v>
      </c>
      <c r="I28" s="68"/>
      <c r="J28" s="68">
        <v>6426</v>
      </c>
      <c r="K28" s="58" t="s">
        <v>97</v>
      </c>
      <c r="L28" s="671" t="s">
        <v>29</v>
      </c>
    </row>
    <row r="29" spans="1:12" s="6" customFormat="1" ht="13.5" customHeight="1" thickTop="1" thickBot="1">
      <c r="A29" s="667"/>
      <c r="B29" s="61" t="s">
        <v>99</v>
      </c>
      <c r="C29" s="78">
        <f t="shared" si="0"/>
        <v>0</v>
      </c>
      <c r="D29" s="78">
        <f t="shared" si="1"/>
        <v>53</v>
      </c>
      <c r="E29" s="69"/>
      <c r="F29" s="69">
        <v>16</v>
      </c>
      <c r="G29" s="69"/>
      <c r="H29" s="69">
        <v>14</v>
      </c>
      <c r="I29" s="69"/>
      <c r="J29" s="69">
        <v>23</v>
      </c>
      <c r="K29" s="58" t="s">
        <v>100</v>
      </c>
      <c r="L29" s="763"/>
    </row>
    <row r="30" spans="1:12" s="6" customFormat="1" ht="13.5" customHeight="1" thickTop="1" thickBot="1">
      <c r="A30" s="667"/>
      <c r="B30" s="61" t="s">
        <v>4</v>
      </c>
      <c r="C30" s="78">
        <f t="shared" si="0"/>
        <v>2076469</v>
      </c>
      <c r="D30" s="78">
        <f t="shared" si="1"/>
        <v>9409</v>
      </c>
      <c r="E30" s="79">
        <v>873493</v>
      </c>
      <c r="F30" s="79">
        <v>1970</v>
      </c>
      <c r="G30" s="79">
        <v>663521</v>
      </c>
      <c r="H30" s="79">
        <v>990</v>
      </c>
      <c r="I30" s="79">
        <v>539455</v>
      </c>
      <c r="J30" s="79">
        <f>J28+J29</f>
        <v>6449</v>
      </c>
      <c r="K30" s="58" t="s">
        <v>0</v>
      </c>
      <c r="L30" s="678"/>
    </row>
    <row r="31" spans="1:12" s="6" customFormat="1" ht="13.5" customHeight="1" thickTop="1" thickBot="1">
      <c r="A31" s="674" t="s">
        <v>30</v>
      </c>
      <c r="B31" s="160" t="s">
        <v>96</v>
      </c>
      <c r="C31" s="189">
        <f t="shared" si="0"/>
        <v>0</v>
      </c>
      <c r="D31" s="189">
        <f t="shared" si="1"/>
        <v>56078</v>
      </c>
      <c r="E31" s="162"/>
      <c r="F31" s="162">
        <v>7854</v>
      </c>
      <c r="G31" s="162"/>
      <c r="H31" s="162">
        <v>4417</v>
      </c>
      <c r="I31" s="162"/>
      <c r="J31" s="162">
        <v>43807</v>
      </c>
      <c r="K31" s="163" t="s">
        <v>97</v>
      </c>
      <c r="L31" s="764" t="s">
        <v>31</v>
      </c>
    </row>
    <row r="32" spans="1:12" s="6" customFormat="1" ht="13.5" customHeight="1" thickTop="1" thickBot="1">
      <c r="A32" s="674"/>
      <c r="B32" s="160" t="s">
        <v>99</v>
      </c>
      <c r="C32" s="189">
        <f t="shared" si="0"/>
        <v>0</v>
      </c>
      <c r="D32" s="189">
        <f t="shared" si="1"/>
        <v>300</v>
      </c>
      <c r="E32" s="162"/>
      <c r="F32" s="162">
        <v>15</v>
      </c>
      <c r="G32" s="162"/>
      <c r="H32" s="162">
        <v>79</v>
      </c>
      <c r="I32" s="162"/>
      <c r="J32" s="162">
        <v>206</v>
      </c>
      <c r="K32" s="163" t="s">
        <v>100</v>
      </c>
      <c r="L32" s="765"/>
    </row>
    <row r="33" spans="1:12" s="6" customFormat="1" ht="13.5" customHeight="1" thickTop="1" thickBot="1">
      <c r="A33" s="674"/>
      <c r="B33" s="160" t="s">
        <v>4</v>
      </c>
      <c r="C33" s="189">
        <f t="shared" si="0"/>
        <v>3968907</v>
      </c>
      <c r="D33" s="189">
        <f t="shared" si="1"/>
        <v>56378</v>
      </c>
      <c r="E33" s="161">
        <v>1375248</v>
      </c>
      <c r="F33" s="161">
        <v>7869</v>
      </c>
      <c r="G33" s="161">
        <v>1268154</v>
      </c>
      <c r="H33" s="161">
        <v>4496</v>
      </c>
      <c r="I33" s="161">
        <v>1325505</v>
      </c>
      <c r="J33" s="161">
        <f>J31+J32</f>
        <v>44013</v>
      </c>
      <c r="K33" s="163" t="s">
        <v>0</v>
      </c>
      <c r="L33" s="766"/>
    </row>
    <row r="34" spans="1:12" s="6" customFormat="1" ht="13.5" customHeight="1" thickTop="1" thickBot="1">
      <c r="A34" s="667" t="s">
        <v>32</v>
      </c>
      <c r="B34" s="61" t="s">
        <v>96</v>
      </c>
      <c r="C34" s="78">
        <f t="shared" si="0"/>
        <v>0</v>
      </c>
      <c r="D34" s="78">
        <f t="shared" si="1"/>
        <v>16275</v>
      </c>
      <c r="E34" s="68"/>
      <c r="F34" s="68">
        <v>1425</v>
      </c>
      <c r="G34" s="68"/>
      <c r="H34" s="68">
        <v>4317</v>
      </c>
      <c r="I34" s="68"/>
      <c r="J34" s="68">
        <v>10533</v>
      </c>
      <c r="K34" s="58" t="s">
        <v>97</v>
      </c>
      <c r="L34" s="671" t="s">
        <v>33</v>
      </c>
    </row>
    <row r="35" spans="1:12" s="6" customFormat="1" ht="13.5" customHeight="1" thickTop="1" thickBot="1">
      <c r="A35" s="667"/>
      <c r="B35" s="61" t="s">
        <v>99</v>
      </c>
      <c r="C35" s="78">
        <f t="shared" si="0"/>
        <v>0</v>
      </c>
      <c r="D35" s="78">
        <f t="shared" si="1"/>
        <v>1017</v>
      </c>
      <c r="E35" s="69"/>
      <c r="F35" s="69">
        <v>117</v>
      </c>
      <c r="G35" s="69"/>
      <c r="H35" s="69">
        <v>769</v>
      </c>
      <c r="I35" s="69"/>
      <c r="J35" s="69">
        <v>131</v>
      </c>
      <c r="K35" s="58" t="s">
        <v>100</v>
      </c>
      <c r="L35" s="763"/>
    </row>
    <row r="36" spans="1:12" ht="13.5" customHeight="1" thickTop="1">
      <c r="A36" s="668"/>
      <c r="B36" s="62" t="s">
        <v>4</v>
      </c>
      <c r="C36" s="86">
        <f t="shared" si="0"/>
        <v>2641785</v>
      </c>
      <c r="D36" s="86">
        <f t="shared" si="1"/>
        <v>17292</v>
      </c>
      <c r="E36" s="86">
        <v>321440</v>
      </c>
      <c r="F36" s="86">
        <v>1542</v>
      </c>
      <c r="G36" s="86">
        <v>2081502</v>
      </c>
      <c r="H36" s="86">
        <v>5086</v>
      </c>
      <c r="I36" s="86">
        <v>238843</v>
      </c>
      <c r="J36" s="86">
        <f>J34+J35</f>
        <v>10664</v>
      </c>
      <c r="K36" s="60" t="s">
        <v>0</v>
      </c>
      <c r="L36" s="767"/>
    </row>
    <row r="37" spans="1:12" ht="14.25" customHeight="1" thickBot="1">
      <c r="A37" s="675" t="s">
        <v>4</v>
      </c>
      <c r="B37" s="164" t="s">
        <v>96</v>
      </c>
      <c r="C37" s="165">
        <f t="shared" ref="C37:H39" si="2">SUM(C10+C13+C16+C19+C22+C25+C28+C31+C34)</f>
        <v>0</v>
      </c>
      <c r="D37" s="165">
        <f t="shared" si="2"/>
        <v>111582</v>
      </c>
      <c r="E37" s="165"/>
      <c r="F37" s="165">
        <f t="shared" si="2"/>
        <v>17818</v>
      </c>
      <c r="G37" s="165"/>
      <c r="H37" s="165">
        <f t="shared" si="2"/>
        <v>13819</v>
      </c>
      <c r="I37" s="165"/>
      <c r="J37" s="165">
        <f>J10+J13+J16+J19+J22+J25+J28+J31+J34</f>
        <v>79945</v>
      </c>
      <c r="K37" s="347" t="s">
        <v>97</v>
      </c>
      <c r="L37" s="758" t="s">
        <v>0</v>
      </c>
    </row>
    <row r="38" spans="1:12" ht="14.25" customHeight="1" thickTop="1" thickBot="1">
      <c r="A38" s="676"/>
      <c r="B38" s="168" t="s">
        <v>99</v>
      </c>
      <c r="C38" s="161">
        <f t="shared" si="2"/>
        <v>0</v>
      </c>
      <c r="D38" s="161">
        <f t="shared" si="2"/>
        <v>5032</v>
      </c>
      <c r="E38" s="161"/>
      <c r="F38" s="161">
        <f t="shared" si="2"/>
        <v>1043</v>
      </c>
      <c r="G38" s="161"/>
      <c r="H38" s="161">
        <f t="shared" si="2"/>
        <v>1934</v>
      </c>
      <c r="I38" s="161"/>
      <c r="J38" s="189">
        <f t="shared" ref="J38:J39" si="3">J11+J14+J17+J20+J23+J26+J29+J32+J35</f>
        <v>2055</v>
      </c>
      <c r="K38" s="348" t="s">
        <v>100</v>
      </c>
      <c r="L38" s="759"/>
    </row>
    <row r="39" spans="1:12" ht="14.25" customHeight="1" thickTop="1">
      <c r="A39" s="677"/>
      <c r="B39" s="169" t="s">
        <v>4</v>
      </c>
      <c r="C39" s="170">
        <f t="shared" si="2"/>
        <v>18636495</v>
      </c>
      <c r="D39" s="170">
        <f t="shared" si="2"/>
        <v>116617</v>
      </c>
      <c r="E39" s="170">
        <f>E12+E15+E18+E21+E24+E27+E30+E33+E36</f>
        <v>5946233</v>
      </c>
      <c r="F39" s="170">
        <f t="shared" si="2"/>
        <v>18864</v>
      </c>
      <c r="G39" s="170">
        <f t="shared" si="2"/>
        <v>6503413</v>
      </c>
      <c r="H39" s="170">
        <f t="shared" si="2"/>
        <v>15753</v>
      </c>
      <c r="I39" s="170">
        <f>I12+I18+I21+I24+I27+I30+I33+I36</f>
        <v>6186849</v>
      </c>
      <c r="J39" s="191">
        <f t="shared" si="3"/>
        <v>82000</v>
      </c>
      <c r="K39" s="349" t="s">
        <v>0</v>
      </c>
      <c r="L39" s="760"/>
    </row>
    <row r="41" spans="1:12">
      <c r="C41" s="1"/>
      <c r="D41" s="1"/>
      <c r="J41" s="211"/>
    </row>
    <row r="42" spans="1:12">
      <c r="C42" s="1"/>
      <c r="D42" s="1"/>
    </row>
    <row r="43" spans="1:12">
      <c r="C43" s="1"/>
      <c r="D43" s="1"/>
    </row>
    <row r="44" spans="1:12">
      <c r="C44" s="1"/>
      <c r="D44" s="1"/>
    </row>
    <row r="45" spans="1:12">
      <c r="C45" s="1"/>
      <c r="D45" s="1"/>
    </row>
    <row r="46" spans="1:12">
      <c r="C46" s="1"/>
      <c r="D46" s="1"/>
    </row>
    <row r="47" spans="1:12">
      <c r="C47" s="1"/>
      <c r="D47" s="1"/>
    </row>
    <row r="48" spans="1:12">
      <c r="C48" s="1"/>
      <c r="D48" s="1"/>
    </row>
    <row r="49" spans="3:4">
      <c r="C49" s="1"/>
      <c r="D49" s="1"/>
    </row>
    <row r="50" spans="3:4">
      <c r="C50" s="1"/>
      <c r="D50" s="1"/>
    </row>
    <row r="51" spans="3:4">
      <c r="C51" s="1"/>
      <c r="D51" s="1"/>
    </row>
    <row r="52" spans="3:4">
      <c r="C52" s="1"/>
      <c r="D52" s="1"/>
    </row>
    <row r="53" spans="3:4">
      <c r="C53" s="1"/>
      <c r="D53" s="1"/>
    </row>
    <row r="54" spans="3:4">
      <c r="C54" s="1"/>
      <c r="D54" s="1"/>
    </row>
    <row r="55" spans="3:4">
      <c r="C55" s="1"/>
      <c r="D55" s="1"/>
    </row>
    <row r="56" spans="3:4">
      <c r="C56" s="1"/>
      <c r="D56" s="1"/>
    </row>
    <row r="57" spans="3:4">
      <c r="C57" s="1"/>
      <c r="D57" s="1"/>
    </row>
    <row r="58" spans="3:4">
      <c r="C58" s="1"/>
      <c r="D58" s="1"/>
    </row>
    <row r="59" spans="3:4">
      <c r="C59" s="1"/>
      <c r="D59" s="1"/>
    </row>
    <row r="60" spans="3:4">
      <c r="C60" s="1"/>
      <c r="D60" s="1"/>
    </row>
    <row r="61" spans="3:4">
      <c r="C61" s="1"/>
      <c r="D61" s="1"/>
    </row>
    <row r="62" spans="3:4">
      <c r="C62" s="1"/>
      <c r="D62" s="1"/>
    </row>
    <row r="63" spans="3:4">
      <c r="C63" s="1"/>
      <c r="D63" s="1"/>
    </row>
    <row r="64" spans="3:4">
      <c r="C64" s="1"/>
      <c r="D64" s="1"/>
    </row>
    <row r="65" spans="3:8">
      <c r="C65" s="1"/>
      <c r="D65" s="1"/>
    </row>
    <row r="66" spans="3:8">
      <c r="C66" s="1"/>
      <c r="D66" s="1"/>
    </row>
    <row r="67" spans="3:8">
      <c r="C67" s="1"/>
      <c r="D67" s="1"/>
    </row>
    <row r="68" spans="3:8">
      <c r="C68" s="1"/>
      <c r="D68" s="1"/>
    </row>
    <row r="69" spans="3:8">
      <c r="C69" s="1"/>
      <c r="D69" s="1"/>
    </row>
    <row r="70" spans="3:8">
      <c r="C70" s="1"/>
      <c r="D70" s="1"/>
    </row>
    <row r="71" spans="3:8">
      <c r="C71" s="1"/>
      <c r="D71" s="1"/>
    </row>
    <row r="76" spans="3:8">
      <c r="C76" s="212"/>
      <c r="D76" s="212"/>
      <c r="E76" s="212"/>
      <c r="F76" s="212"/>
      <c r="G76" s="212"/>
      <c r="H76" s="212"/>
    </row>
  </sheetData>
  <mergeCells count="36">
    <mergeCell ref="A34:A36"/>
    <mergeCell ref="L34:L36"/>
    <mergeCell ref="A37:A39"/>
    <mergeCell ref="L37:L39"/>
    <mergeCell ref="A25:A27"/>
    <mergeCell ref="L25:L27"/>
    <mergeCell ref="A28:A30"/>
    <mergeCell ref="L28:L30"/>
    <mergeCell ref="A31:A33"/>
    <mergeCell ref="L31:L33"/>
    <mergeCell ref="A16:A18"/>
    <mergeCell ref="L16:L18"/>
    <mergeCell ref="A19:A21"/>
    <mergeCell ref="L19:L21"/>
    <mergeCell ref="A22:A24"/>
    <mergeCell ref="L22:L24"/>
    <mergeCell ref="K7:K9"/>
    <mergeCell ref="L7:L9"/>
    <mergeCell ref="A10:A12"/>
    <mergeCell ref="L10:L12"/>
    <mergeCell ref="A13:A15"/>
    <mergeCell ref="L13:L15"/>
    <mergeCell ref="A7:A9"/>
    <mergeCell ref="B7:B9"/>
    <mergeCell ref="C7:D7"/>
    <mergeCell ref="E7:F7"/>
    <mergeCell ref="G7:H7"/>
    <mergeCell ref="I7:J7"/>
    <mergeCell ref="A6:B6"/>
    <mergeCell ref="C6:J6"/>
    <mergeCell ref="K6:L6"/>
    <mergeCell ref="A1:L1"/>
    <mergeCell ref="A2:L2"/>
    <mergeCell ref="A3:L3"/>
    <mergeCell ref="A4:L4"/>
    <mergeCell ref="A5:L5"/>
  </mergeCells>
  <printOptions horizontalCentered="1" verticalCentered="1"/>
  <pageMargins left="0" right="0" top="0" bottom="0" header="0.51181102362204722" footer="0.51181102362204722"/>
  <pageSetup paperSize="9" scale="8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1"/>
  <sheetViews>
    <sheetView view="pageBreakPreview" topLeftCell="A6" zoomScaleNormal="100" zoomScaleSheetLayoutView="100" workbookViewId="0">
      <selection activeCell="A13" sqref="A13:XFD16"/>
    </sheetView>
  </sheetViews>
  <sheetFormatPr defaultRowHeight="15"/>
  <cols>
    <col min="1" max="1" width="5.77734375" style="110" customWidth="1"/>
    <col min="2" max="2" width="28.77734375" style="3" customWidth="1"/>
    <col min="3" max="3" width="8.77734375" style="7" customWidth="1"/>
    <col min="4" max="11" width="8.77734375" style="1" customWidth="1"/>
    <col min="12" max="12" width="27.77734375" style="1" customWidth="1"/>
    <col min="13" max="13" width="5.77734375" style="1" customWidth="1"/>
    <col min="14" max="16384" width="8.88671875" style="1"/>
  </cols>
  <sheetData>
    <row r="1" spans="1:13" s="14" customFormat="1" ht="5.25" customHeight="1">
      <c r="A1" s="493"/>
      <c r="B1" s="493"/>
      <c r="C1" s="493"/>
      <c r="D1" s="493"/>
      <c r="E1" s="493"/>
      <c r="F1" s="493"/>
      <c r="G1" s="493"/>
      <c r="H1" s="493"/>
      <c r="I1" s="493"/>
      <c r="J1" s="493"/>
      <c r="K1" s="493"/>
      <c r="L1" s="493"/>
      <c r="M1" s="493"/>
    </row>
    <row r="2" spans="1:13" s="11" customFormat="1" ht="20.25">
      <c r="A2" s="628" t="s">
        <v>116</v>
      </c>
      <c r="B2" s="628"/>
      <c r="C2" s="628"/>
      <c r="D2" s="628"/>
      <c r="E2" s="628"/>
      <c r="F2" s="628"/>
      <c r="G2" s="628"/>
      <c r="H2" s="628"/>
      <c r="I2" s="628"/>
      <c r="J2" s="628"/>
      <c r="K2" s="628"/>
      <c r="L2" s="628"/>
      <c r="M2" s="628"/>
    </row>
    <row r="3" spans="1:13" s="11" customFormat="1" ht="20.25">
      <c r="A3" s="681" t="s">
        <v>342</v>
      </c>
      <c r="B3" s="681"/>
      <c r="C3" s="681"/>
      <c r="D3" s="681"/>
      <c r="E3" s="681"/>
      <c r="F3" s="681"/>
      <c r="G3" s="681"/>
      <c r="H3" s="681"/>
      <c r="I3" s="681"/>
      <c r="J3" s="681"/>
      <c r="K3" s="681"/>
      <c r="L3" s="681"/>
      <c r="M3" s="681"/>
    </row>
    <row r="4" spans="1:13" ht="15.75">
      <c r="A4" s="632" t="s">
        <v>117</v>
      </c>
      <c r="B4" s="632"/>
      <c r="C4" s="632"/>
      <c r="D4" s="632"/>
      <c r="E4" s="632"/>
      <c r="F4" s="632"/>
      <c r="G4" s="632"/>
      <c r="H4" s="632"/>
      <c r="I4" s="632"/>
      <c r="J4" s="632"/>
      <c r="K4" s="632"/>
      <c r="L4" s="632"/>
      <c r="M4" s="632"/>
    </row>
    <row r="5" spans="1:13" ht="15.75">
      <c r="A5" s="682" t="s">
        <v>341</v>
      </c>
      <c r="B5" s="682"/>
      <c r="C5" s="682"/>
      <c r="D5" s="682"/>
      <c r="E5" s="682"/>
      <c r="F5" s="682"/>
      <c r="G5" s="682"/>
      <c r="H5" s="682"/>
      <c r="I5" s="682"/>
      <c r="J5" s="682"/>
      <c r="K5" s="682"/>
      <c r="L5" s="682"/>
      <c r="M5" s="682"/>
    </row>
    <row r="6" spans="1:13" ht="18">
      <c r="A6" s="633" t="s">
        <v>351</v>
      </c>
      <c r="B6" s="633"/>
      <c r="C6" s="625">
        <v>2012</v>
      </c>
      <c r="D6" s="625"/>
      <c r="E6" s="625"/>
      <c r="F6" s="625"/>
      <c r="G6" s="625"/>
      <c r="H6" s="625"/>
      <c r="I6" s="625"/>
      <c r="J6" s="625"/>
      <c r="K6" s="625"/>
      <c r="L6" s="87"/>
      <c r="M6" s="4" t="s">
        <v>352</v>
      </c>
    </row>
    <row r="7" spans="1:13" ht="45.75" customHeight="1">
      <c r="A7" s="257" t="s">
        <v>51</v>
      </c>
      <c r="B7" s="651" t="s">
        <v>3</v>
      </c>
      <c r="C7" s="152" t="s">
        <v>0</v>
      </c>
      <c r="D7" s="153" t="s">
        <v>43</v>
      </c>
      <c r="E7" s="153" t="s">
        <v>44</v>
      </c>
      <c r="F7" s="153" t="s">
        <v>45</v>
      </c>
      <c r="G7" s="153" t="s">
        <v>81</v>
      </c>
      <c r="H7" s="153" t="s">
        <v>80</v>
      </c>
      <c r="I7" s="153" t="s">
        <v>86</v>
      </c>
      <c r="J7" s="153" t="s">
        <v>84</v>
      </c>
      <c r="K7" s="153" t="s">
        <v>114</v>
      </c>
      <c r="L7" s="776" t="s">
        <v>7</v>
      </c>
      <c r="M7" s="776"/>
    </row>
    <row r="8" spans="1:13" ht="32.25" customHeight="1">
      <c r="A8" s="248" t="s">
        <v>50</v>
      </c>
      <c r="B8" s="627"/>
      <c r="C8" s="155" t="s">
        <v>4</v>
      </c>
      <c r="D8" s="141" t="s">
        <v>46</v>
      </c>
      <c r="E8" s="141" t="s">
        <v>47</v>
      </c>
      <c r="F8" s="141" t="s">
        <v>48</v>
      </c>
      <c r="G8" s="141" t="s">
        <v>82</v>
      </c>
      <c r="H8" s="141" t="s">
        <v>83</v>
      </c>
      <c r="I8" s="141" t="s">
        <v>49</v>
      </c>
      <c r="J8" s="141" t="s">
        <v>85</v>
      </c>
      <c r="K8" s="141" t="s">
        <v>115</v>
      </c>
      <c r="L8" s="777"/>
      <c r="M8" s="777"/>
    </row>
    <row r="9" spans="1:13" ht="15.75">
      <c r="A9" s="480" t="s">
        <v>87</v>
      </c>
      <c r="B9" s="479" t="s">
        <v>300</v>
      </c>
      <c r="C9" s="472">
        <v>15597673</v>
      </c>
      <c r="D9" s="471">
        <v>7270276</v>
      </c>
      <c r="E9" s="471">
        <v>49617</v>
      </c>
      <c r="F9" s="471">
        <v>2283636</v>
      </c>
      <c r="G9" s="471">
        <v>192795</v>
      </c>
      <c r="H9" s="471">
        <v>263074</v>
      </c>
      <c r="I9" s="471">
        <v>12090</v>
      </c>
      <c r="J9" s="471">
        <v>4691091</v>
      </c>
      <c r="K9" s="471">
        <v>835094</v>
      </c>
      <c r="L9" s="778" t="s">
        <v>446</v>
      </c>
      <c r="M9" s="779"/>
    </row>
    <row r="10" spans="1:13" ht="33.75">
      <c r="A10" s="481">
        <v>11</v>
      </c>
      <c r="B10" s="482" t="s">
        <v>471</v>
      </c>
      <c r="C10" s="473">
        <v>15490442</v>
      </c>
      <c r="D10" s="474">
        <v>7268405</v>
      </c>
      <c r="E10" s="474">
        <v>49560</v>
      </c>
      <c r="F10" s="474">
        <v>2271574</v>
      </c>
      <c r="G10" s="474">
        <v>192452</v>
      </c>
      <c r="H10" s="474">
        <v>261863</v>
      </c>
      <c r="I10" s="474">
        <v>12090</v>
      </c>
      <c r="J10" s="474">
        <v>4680968</v>
      </c>
      <c r="K10" s="474">
        <v>753530</v>
      </c>
      <c r="L10" s="725" t="s">
        <v>470</v>
      </c>
      <c r="M10" s="726"/>
    </row>
    <row r="11" spans="1:13" ht="20.25" customHeight="1">
      <c r="A11" s="476">
        <v>111</v>
      </c>
      <c r="B11" s="477" t="s">
        <v>447</v>
      </c>
      <c r="C11" s="472">
        <v>14451909</v>
      </c>
      <c r="D11" s="471">
        <v>7183113</v>
      </c>
      <c r="E11" s="471">
        <v>30888</v>
      </c>
      <c r="F11" s="471">
        <v>2108065</v>
      </c>
      <c r="G11" s="471">
        <v>180414</v>
      </c>
      <c r="H11" s="471">
        <v>252622</v>
      </c>
      <c r="I11" s="471">
        <v>0</v>
      </c>
      <c r="J11" s="471">
        <v>4619843</v>
      </c>
      <c r="K11" s="471">
        <v>76964</v>
      </c>
      <c r="L11" s="770" t="s">
        <v>448</v>
      </c>
      <c r="M11" s="771"/>
    </row>
    <row r="12" spans="1:13" ht="24" customHeight="1">
      <c r="A12" s="478">
        <v>112</v>
      </c>
      <c r="B12" s="483" t="s">
        <v>449</v>
      </c>
      <c r="C12" s="473">
        <v>1038533</v>
      </c>
      <c r="D12" s="474">
        <v>85292</v>
      </c>
      <c r="E12" s="474">
        <v>18672</v>
      </c>
      <c r="F12" s="474">
        <v>163509</v>
      </c>
      <c r="G12" s="474">
        <v>12038</v>
      </c>
      <c r="H12" s="474">
        <v>9241</v>
      </c>
      <c r="I12" s="474">
        <v>12090</v>
      </c>
      <c r="J12" s="474">
        <v>61125</v>
      </c>
      <c r="K12" s="474">
        <v>676566</v>
      </c>
      <c r="L12" s="725" t="s">
        <v>450</v>
      </c>
      <c r="M12" s="726"/>
    </row>
    <row r="13" spans="1:13" ht="20.25" customHeight="1">
      <c r="A13" s="476">
        <v>14</v>
      </c>
      <c r="B13" s="477" t="s">
        <v>451</v>
      </c>
      <c r="C13" s="472">
        <v>107231</v>
      </c>
      <c r="D13" s="471">
        <v>1871</v>
      </c>
      <c r="E13" s="471">
        <v>57</v>
      </c>
      <c r="F13" s="471">
        <v>12062</v>
      </c>
      <c r="G13" s="471">
        <v>343</v>
      </c>
      <c r="H13" s="471">
        <v>1211</v>
      </c>
      <c r="I13" s="471">
        <v>0</v>
      </c>
      <c r="J13" s="471">
        <v>10123</v>
      </c>
      <c r="K13" s="471">
        <v>81564</v>
      </c>
      <c r="L13" s="770" t="s">
        <v>452</v>
      </c>
      <c r="M13" s="771"/>
    </row>
    <row r="14" spans="1:13" ht="20.25" customHeight="1">
      <c r="A14" s="478" t="s">
        <v>88</v>
      </c>
      <c r="B14" s="483" t="s">
        <v>301</v>
      </c>
      <c r="C14" s="473">
        <v>51631462</v>
      </c>
      <c r="D14" s="474">
        <v>6902548</v>
      </c>
      <c r="E14" s="474">
        <v>112877</v>
      </c>
      <c r="F14" s="474">
        <v>814561</v>
      </c>
      <c r="G14" s="474">
        <v>126700</v>
      </c>
      <c r="H14" s="474">
        <v>514190</v>
      </c>
      <c r="I14" s="474">
        <v>313832</v>
      </c>
      <c r="J14" s="474">
        <v>935921</v>
      </c>
      <c r="K14" s="474">
        <v>41910833</v>
      </c>
      <c r="L14" s="725" t="s">
        <v>453</v>
      </c>
      <c r="M14" s="726"/>
    </row>
    <row r="15" spans="1:13" ht="20.25" customHeight="1">
      <c r="A15" s="476">
        <v>15</v>
      </c>
      <c r="B15" s="477" t="s">
        <v>472</v>
      </c>
      <c r="C15" s="472">
        <v>812190</v>
      </c>
      <c r="D15" s="471">
        <v>8653</v>
      </c>
      <c r="E15" s="471">
        <v>2137</v>
      </c>
      <c r="F15" s="471">
        <v>8731</v>
      </c>
      <c r="G15" s="471">
        <v>4239</v>
      </c>
      <c r="H15" s="471">
        <v>8431</v>
      </c>
      <c r="I15" s="471">
        <v>51984</v>
      </c>
      <c r="J15" s="471">
        <v>18591</v>
      </c>
      <c r="K15" s="471">
        <v>709424</v>
      </c>
      <c r="L15" s="770" t="s">
        <v>454</v>
      </c>
      <c r="M15" s="771"/>
    </row>
    <row r="16" spans="1:13" ht="20.25" customHeight="1">
      <c r="A16" s="478">
        <v>17</v>
      </c>
      <c r="B16" s="483" t="s">
        <v>455</v>
      </c>
      <c r="C16" s="473">
        <v>23834</v>
      </c>
      <c r="D16" s="474">
        <v>0</v>
      </c>
      <c r="E16" s="474">
        <v>10</v>
      </c>
      <c r="F16" s="474">
        <v>51</v>
      </c>
      <c r="G16" s="474">
        <v>6</v>
      </c>
      <c r="H16" s="474">
        <v>184</v>
      </c>
      <c r="I16" s="474">
        <v>323</v>
      </c>
      <c r="J16" s="474">
        <v>140</v>
      </c>
      <c r="K16" s="474">
        <v>23120</v>
      </c>
      <c r="L16" s="725" t="s">
        <v>456</v>
      </c>
      <c r="M16" s="726"/>
    </row>
    <row r="17" spans="1:13" ht="22.5">
      <c r="A17" s="476">
        <v>18</v>
      </c>
      <c r="B17" s="477" t="s">
        <v>473</v>
      </c>
      <c r="C17" s="472">
        <v>103562</v>
      </c>
      <c r="D17" s="471">
        <v>694</v>
      </c>
      <c r="E17" s="471">
        <v>510</v>
      </c>
      <c r="F17" s="471">
        <v>796</v>
      </c>
      <c r="G17" s="471">
        <v>226</v>
      </c>
      <c r="H17" s="471">
        <v>1233</v>
      </c>
      <c r="I17" s="471">
        <v>1180</v>
      </c>
      <c r="J17" s="471">
        <v>212</v>
      </c>
      <c r="K17" s="471">
        <v>98711</v>
      </c>
      <c r="L17" s="770" t="s">
        <v>457</v>
      </c>
      <c r="M17" s="771"/>
    </row>
    <row r="18" spans="1:13" ht="33.75">
      <c r="A18" s="478">
        <v>19</v>
      </c>
      <c r="B18" s="483" t="s">
        <v>474</v>
      </c>
      <c r="C18" s="473">
        <v>3945</v>
      </c>
      <c r="D18" s="474">
        <v>100</v>
      </c>
      <c r="E18" s="474">
        <v>20</v>
      </c>
      <c r="F18" s="474">
        <v>117</v>
      </c>
      <c r="G18" s="474">
        <v>46</v>
      </c>
      <c r="H18" s="474">
        <v>101</v>
      </c>
      <c r="I18" s="474">
        <v>183</v>
      </c>
      <c r="J18" s="474">
        <v>8</v>
      </c>
      <c r="K18" s="474">
        <v>3370</v>
      </c>
      <c r="L18" s="725" t="s">
        <v>475</v>
      </c>
      <c r="M18" s="726"/>
    </row>
    <row r="19" spans="1:13" ht="33.75">
      <c r="A19" s="476">
        <v>20</v>
      </c>
      <c r="B19" s="477" t="s">
        <v>498</v>
      </c>
      <c r="C19" s="472">
        <v>195324</v>
      </c>
      <c r="D19" s="471">
        <v>15668</v>
      </c>
      <c r="E19" s="471">
        <v>609</v>
      </c>
      <c r="F19" s="471">
        <v>1628</v>
      </c>
      <c r="G19" s="471">
        <v>661</v>
      </c>
      <c r="H19" s="471">
        <v>1420</v>
      </c>
      <c r="I19" s="471">
        <v>326</v>
      </c>
      <c r="J19" s="471">
        <v>939</v>
      </c>
      <c r="K19" s="471">
        <v>174073</v>
      </c>
      <c r="L19" s="770" t="s">
        <v>476</v>
      </c>
      <c r="M19" s="771"/>
    </row>
    <row r="20" spans="1:13" ht="18" customHeight="1">
      <c r="A20" s="478">
        <v>21</v>
      </c>
      <c r="B20" s="483" t="s">
        <v>458</v>
      </c>
      <c r="C20" s="473">
        <v>41485</v>
      </c>
      <c r="D20" s="474">
        <v>391</v>
      </c>
      <c r="E20" s="474">
        <v>154</v>
      </c>
      <c r="F20" s="474">
        <v>922</v>
      </c>
      <c r="G20" s="474">
        <v>123</v>
      </c>
      <c r="H20" s="474">
        <v>583</v>
      </c>
      <c r="I20" s="474">
        <v>582</v>
      </c>
      <c r="J20" s="474">
        <v>814</v>
      </c>
      <c r="K20" s="474">
        <v>37916</v>
      </c>
      <c r="L20" s="725" t="s">
        <v>459</v>
      </c>
      <c r="M20" s="726"/>
    </row>
    <row r="21" spans="1:13" ht="22.5">
      <c r="A21" s="476">
        <v>22</v>
      </c>
      <c r="B21" s="477" t="s">
        <v>483</v>
      </c>
      <c r="C21" s="472">
        <v>235886</v>
      </c>
      <c r="D21" s="471">
        <v>365</v>
      </c>
      <c r="E21" s="471">
        <v>1792</v>
      </c>
      <c r="F21" s="471">
        <v>2416</v>
      </c>
      <c r="G21" s="471">
        <v>332</v>
      </c>
      <c r="H21" s="471">
        <v>9135</v>
      </c>
      <c r="I21" s="471">
        <v>761</v>
      </c>
      <c r="J21" s="471">
        <v>2221</v>
      </c>
      <c r="K21" s="471">
        <v>218864</v>
      </c>
      <c r="L21" s="770" t="s">
        <v>496</v>
      </c>
      <c r="M21" s="771"/>
    </row>
    <row r="22" spans="1:13" ht="18" customHeight="1">
      <c r="A22" s="478">
        <v>23</v>
      </c>
      <c r="B22" s="483" t="s">
        <v>495</v>
      </c>
      <c r="C22" s="473">
        <v>23081316</v>
      </c>
      <c r="D22" s="474">
        <v>1409461</v>
      </c>
      <c r="E22" s="474">
        <v>1621</v>
      </c>
      <c r="F22" s="474">
        <v>70315</v>
      </c>
      <c r="G22" s="474">
        <v>18053</v>
      </c>
      <c r="H22" s="474">
        <v>38369</v>
      </c>
      <c r="I22" s="474">
        <v>63546</v>
      </c>
      <c r="J22" s="474">
        <v>99369</v>
      </c>
      <c r="K22" s="474">
        <v>21380582</v>
      </c>
      <c r="L22" s="725" t="s">
        <v>460</v>
      </c>
      <c r="M22" s="726"/>
    </row>
    <row r="23" spans="1:13" ht="18" customHeight="1">
      <c r="A23" s="476">
        <v>24</v>
      </c>
      <c r="B23" s="477" t="s">
        <v>494</v>
      </c>
      <c r="C23" s="472">
        <v>10648974</v>
      </c>
      <c r="D23" s="471">
        <v>1412433</v>
      </c>
      <c r="E23" s="471">
        <v>90013</v>
      </c>
      <c r="F23" s="471">
        <v>230452</v>
      </c>
      <c r="G23" s="471">
        <v>47471</v>
      </c>
      <c r="H23" s="471">
        <v>98676</v>
      </c>
      <c r="I23" s="471">
        <v>152343</v>
      </c>
      <c r="J23" s="471">
        <v>39591</v>
      </c>
      <c r="K23" s="471">
        <v>8577995</v>
      </c>
      <c r="L23" s="770" t="s">
        <v>461</v>
      </c>
      <c r="M23" s="771"/>
    </row>
    <row r="24" spans="1:13" ht="18" customHeight="1">
      <c r="A24" s="478">
        <v>25</v>
      </c>
      <c r="B24" s="483" t="s">
        <v>493</v>
      </c>
      <c r="C24" s="473">
        <v>587807</v>
      </c>
      <c r="D24" s="474">
        <v>1415</v>
      </c>
      <c r="E24" s="474">
        <v>807</v>
      </c>
      <c r="F24" s="474">
        <v>11682</v>
      </c>
      <c r="G24" s="474">
        <v>883</v>
      </c>
      <c r="H24" s="474">
        <v>5662</v>
      </c>
      <c r="I24" s="474">
        <v>4689</v>
      </c>
      <c r="J24" s="474">
        <v>6190</v>
      </c>
      <c r="K24" s="474">
        <v>556479</v>
      </c>
      <c r="L24" s="725" t="s">
        <v>462</v>
      </c>
      <c r="M24" s="726"/>
    </row>
    <row r="25" spans="1:13" ht="18" customHeight="1">
      <c r="A25" s="476">
        <v>26</v>
      </c>
      <c r="B25" s="477" t="s">
        <v>492</v>
      </c>
      <c r="C25" s="472">
        <v>3527199</v>
      </c>
      <c r="D25" s="471">
        <v>126478</v>
      </c>
      <c r="E25" s="471">
        <v>5937</v>
      </c>
      <c r="F25" s="471">
        <v>220345</v>
      </c>
      <c r="G25" s="471">
        <v>43692</v>
      </c>
      <c r="H25" s="471">
        <v>63382</v>
      </c>
      <c r="I25" s="471">
        <v>21185</v>
      </c>
      <c r="J25" s="471">
        <v>242787</v>
      </c>
      <c r="K25" s="471">
        <v>2803393</v>
      </c>
      <c r="L25" s="770" t="s">
        <v>463</v>
      </c>
      <c r="M25" s="771"/>
    </row>
    <row r="26" spans="1:13" ht="18" customHeight="1">
      <c r="A26" s="478">
        <v>27</v>
      </c>
      <c r="B26" s="483" t="s">
        <v>464</v>
      </c>
      <c r="C26" s="473">
        <v>10505967</v>
      </c>
      <c r="D26" s="474">
        <v>3879128</v>
      </c>
      <c r="E26" s="474">
        <v>638</v>
      </c>
      <c r="F26" s="474">
        <v>245763</v>
      </c>
      <c r="G26" s="474">
        <v>7893</v>
      </c>
      <c r="H26" s="474">
        <v>275339</v>
      </c>
      <c r="I26" s="474">
        <v>11214</v>
      </c>
      <c r="J26" s="474">
        <v>508131</v>
      </c>
      <c r="K26" s="474">
        <v>5577861</v>
      </c>
      <c r="L26" s="725" t="s">
        <v>465</v>
      </c>
      <c r="M26" s="726"/>
    </row>
    <row r="27" spans="1:13" ht="24" customHeight="1">
      <c r="A27" s="476">
        <v>28</v>
      </c>
      <c r="B27" s="477" t="s">
        <v>479</v>
      </c>
      <c r="C27" s="472">
        <v>1167663</v>
      </c>
      <c r="D27" s="471">
        <v>4240</v>
      </c>
      <c r="E27" s="471">
        <v>4034</v>
      </c>
      <c r="F27" s="471">
        <v>11162</v>
      </c>
      <c r="G27" s="471">
        <v>2167</v>
      </c>
      <c r="H27" s="471">
        <v>8087</v>
      </c>
      <c r="I27" s="471">
        <v>2646</v>
      </c>
      <c r="J27" s="471">
        <v>13385</v>
      </c>
      <c r="K27" s="471">
        <v>1121942</v>
      </c>
      <c r="L27" s="770" t="s">
        <v>477</v>
      </c>
      <c r="M27" s="771"/>
    </row>
    <row r="28" spans="1:13">
      <c r="A28" s="478">
        <v>29</v>
      </c>
      <c r="B28" s="483" t="s">
        <v>480</v>
      </c>
      <c r="C28" s="473">
        <v>90420</v>
      </c>
      <c r="D28" s="474">
        <v>2621</v>
      </c>
      <c r="E28" s="474">
        <v>3126</v>
      </c>
      <c r="F28" s="474">
        <v>717</v>
      </c>
      <c r="G28" s="474">
        <v>0</v>
      </c>
      <c r="H28" s="474">
        <v>1081</v>
      </c>
      <c r="I28" s="474">
        <v>737</v>
      </c>
      <c r="J28" s="474">
        <v>645</v>
      </c>
      <c r="K28" s="474">
        <v>81493</v>
      </c>
      <c r="L28" s="725" t="s">
        <v>478</v>
      </c>
      <c r="M28" s="726"/>
    </row>
    <row r="29" spans="1:13" ht="23.25" customHeight="1">
      <c r="A29" s="476">
        <v>31</v>
      </c>
      <c r="B29" s="477" t="s">
        <v>481</v>
      </c>
      <c r="C29" s="472">
        <v>346147</v>
      </c>
      <c r="D29" s="471">
        <v>22</v>
      </c>
      <c r="E29" s="471">
        <v>525</v>
      </c>
      <c r="F29" s="471">
        <v>375</v>
      </c>
      <c r="G29" s="471">
        <v>24</v>
      </c>
      <c r="H29" s="471">
        <v>438</v>
      </c>
      <c r="I29" s="471">
        <v>2089</v>
      </c>
      <c r="J29" s="471">
        <v>179</v>
      </c>
      <c r="K29" s="471">
        <v>342495</v>
      </c>
      <c r="L29" s="770" t="s">
        <v>491</v>
      </c>
      <c r="M29" s="771"/>
    </row>
    <row r="30" spans="1:13" ht="32.25" customHeight="1">
      <c r="A30" s="468">
        <v>33</v>
      </c>
      <c r="B30" s="467" t="s">
        <v>482</v>
      </c>
      <c r="C30" s="466">
        <v>14055</v>
      </c>
      <c r="D30" s="465">
        <v>0</v>
      </c>
      <c r="E30" s="465">
        <v>41</v>
      </c>
      <c r="F30" s="465">
        <v>616</v>
      </c>
      <c r="G30" s="465">
        <v>0</v>
      </c>
      <c r="H30" s="465">
        <v>423</v>
      </c>
      <c r="I30" s="465">
        <v>0</v>
      </c>
      <c r="J30" s="465">
        <v>0</v>
      </c>
      <c r="K30" s="465">
        <v>12975</v>
      </c>
      <c r="L30" s="731" t="s">
        <v>490</v>
      </c>
      <c r="M30" s="732"/>
    </row>
    <row r="31" spans="1:13" ht="33.75" customHeight="1">
      <c r="A31" s="470">
        <v>34</v>
      </c>
      <c r="B31" s="469" t="s">
        <v>488</v>
      </c>
      <c r="C31" s="472">
        <v>30222</v>
      </c>
      <c r="D31" s="471">
        <v>67</v>
      </c>
      <c r="E31" s="471">
        <v>33</v>
      </c>
      <c r="F31" s="471">
        <v>1836</v>
      </c>
      <c r="G31" s="471">
        <v>12</v>
      </c>
      <c r="H31" s="471">
        <v>226</v>
      </c>
      <c r="I31" s="471">
        <v>0</v>
      </c>
      <c r="J31" s="471">
        <v>1091</v>
      </c>
      <c r="K31" s="471">
        <v>26957</v>
      </c>
      <c r="L31" s="774" t="s">
        <v>489</v>
      </c>
      <c r="M31" s="775"/>
    </row>
    <row r="32" spans="1:13" ht="33.75" customHeight="1">
      <c r="A32" s="478">
        <v>36</v>
      </c>
      <c r="B32" s="483" t="s">
        <v>487</v>
      </c>
      <c r="C32" s="473">
        <v>200776</v>
      </c>
      <c r="D32" s="474">
        <v>40808</v>
      </c>
      <c r="E32" s="474">
        <v>810</v>
      </c>
      <c r="F32" s="474">
        <v>3742</v>
      </c>
      <c r="G32" s="474">
        <v>872</v>
      </c>
      <c r="H32" s="474">
        <v>1329</v>
      </c>
      <c r="I32" s="474">
        <v>44</v>
      </c>
      <c r="J32" s="474">
        <v>1412</v>
      </c>
      <c r="K32" s="474">
        <v>151759</v>
      </c>
      <c r="L32" s="725" t="s">
        <v>486</v>
      </c>
      <c r="M32" s="726"/>
    </row>
    <row r="33" spans="1:13" ht="33.75" customHeight="1">
      <c r="A33" s="476">
        <v>37</v>
      </c>
      <c r="B33" s="477" t="s">
        <v>485</v>
      </c>
      <c r="C33" s="472">
        <v>14690</v>
      </c>
      <c r="D33" s="471">
        <v>4</v>
      </c>
      <c r="E33" s="471">
        <v>60</v>
      </c>
      <c r="F33" s="471">
        <v>2895</v>
      </c>
      <c r="G33" s="471">
        <v>0</v>
      </c>
      <c r="H33" s="471">
        <v>91</v>
      </c>
      <c r="I33" s="471">
        <v>0</v>
      </c>
      <c r="J33" s="471">
        <v>216</v>
      </c>
      <c r="K33" s="471">
        <v>11424</v>
      </c>
      <c r="L33" s="770" t="s">
        <v>484</v>
      </c>
      <c r="M33" s="771"/>
    </row>
    <row r="34" spans="1:13" ht="33.75" customHeight="1">
      <c r="A34" s="478" t="s">
        <v>89</v>
      </c>
      <c r="B34" s="483" t="s">
        <v>302</v>
      </c>
      <c r="C34" s="473">
        <v>9907821</v>
      </c>
      <c r="D34" s="474">
        <v>287819</v>
      </c>
      <c r="E34" s="474">
        <v>689</v>
      </c>
      <c r="F34" s="474">
        <v>149348</v>
      </c>
      <c r="G34" s="474">
        <v>2337927</v>
      </c>
      <c r="H34" s="474">
        <v>4992278</v>
      </c>
      <c r="I34" s="474">
        <v>0</v>
      </c>
      <c r="J34" s="474">
        <v>515338</v>
      </c>
      <c r="K34" s="474">
        <v>1624422</v>
      </c>
      <c r="L34" s="725" t="s">
        <v>468</v>
      </c>
      <c r="M34" s="726"/>
    </row>
    <row r="35" spans="1:13" ht="33.75" customHeight="1">
      <c r="A35" s="464">
        <v>40</v>
      </c>
      <c r="B35" s="463" t="s">
        <v>469</v>
      </c>
      <c r="C35" s="472">
        <v>9907821</v>
      </c>
      <c r="D35" s="471">
        <v>287819</v>
      </c>
      <c r="E35" s="471">
        <v>689</v>
      </c>
      <c r="F35" s="471">
        <v>149348</v>
      </c>
      <c r="G35" s="471">
        <v>2337927</v>
      </c>
      <c r="H35" s="471">
        <v>4992278</v>
      </c>
      <c r="I35" s="471">
        <v>0</v>
      </c>
      <c r="J35" s="471">
        <v>515338</v>
      </c>
      <c r="K35" s="471">
        <v>1624422</v>
      </c>
      <c r="L35" s="772" t="s">
        <v>468</v>
      </c>
      <c r="M35" s="773"/>
    </row>
    <row r="36" spans="1:13" ht="39" customHeight="1">
      <c r="A36" s="462" t="s">
        <v>4</v>
      </c>
      <c r="B36" s="461"/>
      <c r="C36" s="475">
        <v>77136956</v>
      </c>
      <c r="D36" s="475">
        <v>14460643</v>
      </c>
      <c r="E36" s="475">
        <v>163183</v>
      </c>
      <c r="F36" s="475">
        <v>3247545</v>
      </c>
      <c r="G36" s="475">
        <v>2657422</v>
      </c>
      <c r="H36" s="475">
        <v>5769542</v>
      </c>
      <c r="I36" s="475">
        <v>325922</v>
      </c>
      <c r="J36" s="475">
        <v>6142350</v>
      </c>
      <c r="K36" s="475">
        <v>44370349</v>
      </c>
      <c r="L36" s="768" t="s">
        <v>0</v>
      </c>
      <c r="M36" s="769"/>
    </row>
    <row r="40" spans="1:13">
      <c r="C40" s="213"/>
      <c r="D40" s="213"/>
      <c r="E40" s="213"/>
      <c r="F40" s="213"/>
      <c r="G40" s="213"/>
      <c r="H40" s="213"/>
      <c r="I40" s="213"/>
      <c r="J40" s="213"/>
      <c r="K40" s="213"/>
    </row>
    <row r="41" spans="1:13">
      <c r="C41" s="213"/>
      <c r="D41" s="213"/>
      <c r="E41" s="213"/>
      <c r="F41" s="213"/>
      <c r="G41" s="213"/>
      <c r="H41" s="213"/>
      <c r="I41" s="213"/>
      <c r="J41" s="213"/>
      <c r="K41" s="213"/>
    </row>
  </sheetData>
  <mergeCells count="37">
    <mergeCell ref="L16:M16"/>
    <mergeCell ref="B7:B8"/>
    <mergeCell ref="L7:M8"/>
    <mergeCell ref="A5:M5"/>
    <mergeCell ref="L9:M9"/>
    <mergeCell ref="L10:M10"/>
    <mergeCell ref="L11:M11"/>
    <mergeCell ref="L12:M12"/>
    <mergeCell ref="L13:M13"/>
    <mergeCell ref="L14:M14"/>
    <mergeCell ref="L15:M15"/>
    <mergeCell ref="A1:M1"/>
    <mergeCell ref="A2:M2"/>
    <mergeCell ref="A3:M3"/>
    <mergeCell ref="A4:M4"/>
    <mergeCell ref="A6:B6"/>
    <mergeCell ref="C6:K6"/>
    <mergeCell ref="L28:M28"/>
    <mergeCell ref="L29:M29"/>
    <mergeCell ref="L27:M27"/>
    <mergeCell ref="L26:M26"/>
    <mergeCell ref="L23:M23"/>
    <mergeCell ref="L25:M25"/>
    <mergeCell ref="L24:M24"/>
    <mergeCell ref="L19:M19"/>
    <mergeCell ref="L17:M17"/>
    <mergeCell ref="L18:M18"/>
    <mergeCell ref="L21:M21"/>
    <mergeCell ref="L22:M22"/>
    <mergeCell ref="L20:M20"/>
    <mergeCell ref="L36:M36"/>
    <mergeCell ref="L33:M33"/>
    <mergeCell ref="L35:M35"/>
    <mergeCell ref="L34:M34"/>
    <mergeCell ref="L30:M30"/>
    <mergeCell ref="L31:M31"/>
    <mergeCell ref="L32:M32"/>
  </mergeCells>
  <printOptions horizontalCentered="1"/>
  <pageMargins left="0" right="0" top="0.59055118110236227" bottom="0" header="0.51181102362204722" footer="0.51181102362204722"/>
  <pageSetup paperSize="9" scale="80" orientation="landscape" r:id="rId1"/>
  <headerFooter alignWithMargins="0"/>
  <rowBreaks count="1" manualBreakCount="1">
    <brk id="30" max="12"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1"/>
  <sheetViews>
    <sheetView view="pageBreakPreview" topLeftCell="A26" zoomScaleNormal="100" zoomScaleSheetLayoutView="100" workbookViewId="0">
      <selection activeCell="M28" sqref="A28:N28"/>
    </sheetView>
  </sheetViews>
  <sheetFormatPr defaultRowHeight="15"/>
  <cols>
    <col min="1" max="1" width="5.88671875" style="312" bestFit="1" customWidth="1"/>
    <col min="2" max="2" width="28.77734375" style="313" customWidth="1"/>
    <col min="3" max="13" width="7.77734375" style="304" customWidth="1"/>
    <col min="14" max="14" width="26.77734375" style="304" bestFit="1" customWidth="1"/>
    <col min="15" max="16384" width="8.88671875" style="304"/>
  </cols>
  <sheetData>
    <row r="1" spans="1:14" s="302" customFormat="1" ht="10.5" customHeight="1">
      <c r="A1" s="699"/>
      <c r="B1" s="699"/>
      <c r="C1" s="699"/>
      <c r="D1" s="699"/>
      <c r="E1" s="699"/>
      <c r="F1" s="699"/>
      <c r="G1" s="699"/>
      <c r="H1" s="699"/>
      <c r="I1" s="699"/>
      <c r="J1" s="699"/>
      <c r="K1" s="699"/>
      <c r="L1" s="699"/>
      <c r="M1" s="699"/>
      <c r="N1" s="699"/>
    </row>
    <row r="2" spans="1:14" s="303" customFormat="1" ht="20.25">
      <c r="A2" s="700" t="s">
        <v>122</v>
      </c>
      <c r="B2" s="700"/>
      <c r="C2" s="700"/>
      <c r="D2" s="700"/>
      <c r="E2" s="700"/>
      <c r="F2" s="700"/>
      <c r="G2" s="700"/>
      <c r="H2" s="700"/>
      <c r="I2" s="700"/>
      <c r="J2" s="700"/>
      <c r="K2" s="700"/>
      <c r="L2" s="700"/>
      <c r="M2" s="700"/>
      <c r="N2" s="700"/>
    </row>
    <row r="3" spans="1:14" s="303" customFormat="1" ht="20.25" customHeight="1">
      <c r="A3" s="780" t="s">
        <v>342</v>
      </c>
      <c r="B3" s="780"/>
      <c r="C3" s="780"/>
      <c r="D3" s="780"/>
      <c r="E3" s="780"/>
      <c r="F3" s="780"/>
      <c r="G3" s="780"/>
      <c r="H3" s="780"/>
      <c r="I3" s="780"/>
      <c r="J3" s="780"/>
      <c r="K3" s="780"/>
      <c r="L3" s="780"/>
      <c r="M3" s="780"/>
      <c r="N3" s="780"/>
    </row>
    <row r="4" spans="1:14" ht="15.75" customHeight="1">
      <c r="A4" s="701" t="s">
        <v>123</v>
      </c>
      <c r="B4" s="701"/>
      <c r="C4" s="701"/>
      <c r="D4" s="701"/>
      <c r="E4" s="701"/>
      <c r="F4" s="701"/>
      <c r="G4" s="701"/>
      <c r="H4" s="701"/>
      <c r="I4" s="701"/>
      <c r="J4" s="701"/>
      <c r="K4" s="701"/>
      <c r="L4" s="701"/>
      <c r="M4" s="701"/>
      <c r="N4" s="701"/>
    </row>
    <row r="5" spans="1:14" ht="15.75">
      <c r="A5" s="781" t="s">
        <v>341</v>
      </c>
      <c r="B5" s="781"/>
      <c r="C5" s="781"/>
      <c r="D5" s="781"/>
      <c r="E5" s="781"/>
      <c r="F5" s="781"/>
      <c r="G5" s="781"/>
      <c r="H5" s="781"/>
      <c r="I5" s="781"/>
      <c r="J5" s="781"/>
      <c r="K5" s="781"/>
      <c r="L5" s="781"/>
      <c r="M5" s="781"/>
      <c r="N5" s="781"/>
    </row>
    <row r="6" spans="1:14" ht="15.75">
      <c r="A6" s="782" t="s">
        <v>599</v>
      </c>
      <c r="B6" s="782"/>
      <c r="C6" s="783">
        <v>2012</v>
      </c>
      <c r="D6" s="783"/>
      <c r="E6" s="783"/>
      <c r="F6" s="783"/>
      <c r="G6" s="783"/>
      <c r="H6" s="783"/>
      <c r="I6" s="783"/>
      <c r="J6" s="783"/>
      <c r="K6" s="783"/>
      <c r="L6" s="783"/>
      <c r="M6" s="346"/>
      <c r="N6" s="264" t="s">
        <v>600</v>
      </c>
    </row>
    <row r="7" spans="1:14" ht="63.75">
      <c r="A7" s="305" t="s">
        <v>370</v>
      </c>
      <c r="B7" s="784" t="s">
        <v>3</v>
      </c>
      <c r="C7" s="306" t="s">
        <v>0</v>
      </c>
      <c r="D7" s="307" t="s">
        <v>118</v>
      </c>
      <c r="E7" s="307" t="s">
        <v>119</v>
      </c>
      <c r="F7" s="307" t="s">
        <v>121</v>
      </c>
      <c r="G7" s="307" t="s">
        <v>120</v>
      </c>
      <c r="H7" s="307" t="s">
        <v>34</v>
      </c>
      <c r="I7" s="307" t="s">
        <v>35</v>
      </c>
      <c r="J7" s="307" t="s">
        <v>36</v>
      </c>
      <c r="K7" s="307" t="s">
        <v>37</v>
      </c>
      <c r="L7" s="307" t="s">
        <v>38</v>
      </c>
      <c r="M7" s="786" t="s">
        <v>7</v>
      </c>
      <c r="N7" s="787"/>
    </row>
    <row r="8" spans="1:14" ht="53.25" customHeight="1">
      <c r="A8" s="308" t="s">
        <v>50</v>
      </c>
      <c r="B8" s="785"/>
      <c r="C8" s="309" t="s">
        <v>4</v>
      </c>
      <c r="D8" s="310" t="s">
        <v>124</v>
      </c>
      <c r="E8" s="310" t="s">
        <v>125</v>
      </c>
      <c r="F8" s="310" t="s">
        <v>126</v>
      </c>
      <c r="G8" s="310" t="s">
        <v>127</v>
      </c>
      <c r="H8" s="310" t="s">
        <v>128</v>
      </c>
      <c r="I8" s="310" t="s">
        <v>39</v>
      </c>
      <c r="J8" s="310" t="s">
        <v>40</v>
      </c>
      <c r="K8" s="310" t="s">
        <v>41</v>
      </c>
      <c r="L8" s="310" t="s">
        <v>42</v>
      </c>
      <c r="M8" s="788"/>
      <c r="N8" s="789"/>
    </row>
    <row r="9" spans="1:14" ht="16.5" customHeight="1">
      <c r="A9" s="404" t="s">
        <v>87</v>
      </c>
      <c r="B9" s="403" t="s">
        <v>300</v>
      </c>
      <c r="C9" s="94">
        <v>24094091</v>
      </c>
      <c r="D9" s="85">
        <v>8069754</v>
      </c>
      <c r="E9" s="85">
        <v>31550</v>
      </c>
      <c r="F9" s="85">
        <v>3779352</v>
      </c>
      <c r="G9" s="85">
        <v>4569531</v>
      </c>
      <c r="H9" s="85">
        <v>1526695</v>
      </c>
      <c r="I9" s="85">
        <v>254276</v>
      </c>
      <c r="J9" s="85">
        <v>4171928</v>
      </c>
      <c r="K9" s="85">
        <v>909296</v>
      </c>
      <c r="L9" s="85">
        <v>781709</v>
      </c>
      <c r="M9" s="736" t="s">
        <v>446</v>
      </c>
      <c r="N9" s="737"/>
    </row>
    <row r="10" spans="1:14" ht="35.25" customHeight="1">
      <c r="A10" s="405">
        <v>11</v>
      </c>
      <c r="B10" s="406" t="s">
        <v>471</v>
      </c>
      <c r="C10" s="147">
        <v>24078074</v>
      </c>
      <c r="D10" s="148">
        <v>8067509</v>
      </c>
      <c r="E10" s="148">
        <v>31550</v>
      </c>
      <c r="F10" s="148">
        <v>3779352</v>
      </c>
      <c r="G10" s="148">
        <v>4568163</v>
      </c>
      <c r="H10" s="148">
        <v>1524252</v>
      </c>
      <c r="I10" s="148">
        <v>252195</v>
      </c>
      <c r="J10" s="148">
        <v>4171782</v>
      </c>
      <c r="K10" s="148">
        <v>908887</v>
      </c>
      <c r="L10" s="148">
        <v>774384</v>
      </c>
      <c r="M10" s="738" t="s">
        <v>470</v>
      </c>
      <c r="N10" s="739"/>
    </row>
    <row r="11" spans="1:14" ht="16.5" customHeight="1">
      <c r="A11" s="371">
        <v>111</v>
      </c>
      <c r="B11" s="372" t="s">
        <v>447</v>
      </c>
      <c r="C11" s="94">
        <v>22222800</v>
      </c>
      <c r="D11" s="85">
        <v>7342200</v>
      </c>
      <c r="E11" s="85">
        <v>6578</v>
      </c>
      <c r="F11" s="85">
        <v>3222667</v>
      </c>
      <c r="G11" s="85">
        <v>4468961</v>
      </c>
      <c r="H11" s="85">
        <v>1441061</v>
      </c>
      <c r="I11" s="85">
        <v>171787</v>
      </c>
      <c r="J11" s="85">
        <v>4135038</v>
      </c>
      <c r="K11" s="85">
        <v>780861</v>
      </c>
      <c r="L11" s="85">
        <v>653647</v>
      </c>
      <c r="M11" s="740" t="s">
        <v>448</v>
      </c>
      <c r="N11" s="741"/>
    </row>
    <row r="12" spans="1:14" ht="24" customHeight="1">
      <c r="A12" s="377">
        <v>112</v>
      </c>
      <c r="B12" s="407" t="s">
        <v>449</v>
      </c>
      <c r="C12" s="147">
        <v>1855274</v>
      </c>
      <c r="D12" s="148">
        <v>725309</v>
      </c>
      <c r="E12" s="148">
        <v>24972</v>
      </c>
      <c r="F12" s="148">
        <v>556685</v>
      </c>
      <c r="G12" s="148">
        <v>99202</v>
      </c>
      <c r="H12" s="148">
        <v>83191</v>
      </c>
      <c r="I12" s="148">
        <v>80408</v>
      </c>
      <c r="J12" s="148">
        <v>36744</v>
      </c>
      <c r="K12" s="148">
        <v>128026</v>
      </c>
      <c r="L12" s="148">
        <v>120737</v>
      </c>
      <c r="M12" s="738" t="s">
        <v>450</v>
      </c>
      <c r="N12" s="739"/>
    </row>
    <row r="13" spans="1:14" ht="16.5" customHeight="1">
      <c r="A13" s="408">
        <v>14</v>
      </c>
      <c r="B13" s="409" t="s">
        <v>451</v>
      </c>
      <c r="C13" s="94">
        <v>16017</v>
      </c>
      <c r="D13" s="85">
        <v>2245</v>
      </c>
      <c r="E13" s="85">
        <v>0</v>
      </c>
      <c r="F13" s="85">
        <v>0</v>
      </c>
      <c r="G13" s="85">
        <v>1368</v>
      </c>
      <c r="H13" s="85">
        <v>2443</v>
      </c>
      <c r="I13" s="85">
        <v>2081</v>
      </c>
      <c r="J13" s="85">
        <v>146</v>
      </c>
      <c r="K13" s="85">
        <v>409</v>
      </c>
      <c r="L13" s="85">
        <v>7325</v>
      </c>
      <c r="M13" s="727" t="s">
        <v>452</v>
      </c>
      <c r="N13" s="728"/>
    </row>
    <row r="14" spans="1:14" ht="17.25" customHeight="1">
      <c r="A14" s="411" t="s">
        <v>88</v>
      </c>
      <c r="B14" s="410" t="s">
        <v>301</v>
      </c>
      <c r="C14" s="147">
        <v>3675166</v>
      </c>
      <c r="D14" s="148">
        <v>954129</v>
      </c>
      <c r="E14" s="148">
        <v>30883</v>
      </c>
      <c r="F14" s="148">
        <v>1168576</v>
      </c>
      <c r="G14" s="148">
        <v>129682</v>
      </c>
      <c r="H14" s="148">
        <v>570941</v>
      </c>
      <c r="I14" s="148">
        <v>125813</v>
      </c>
      <c r="J14" s="148">
        <v>123810</v>
      </c>
      <c r="K14" s="148">
        <v>140672</v>
      </c>
      <c r="L14" s="148">
        <v>430660</v>
      </c>
      <c r="M14" s="733" t="s">
        <v>453</v>
      </c>
      <c r="N14" s="734"/>
    </row>
    <row r="15" spans="1:14" ht="24" customHeight="1">
      <c r="A15" s="408">
        <v>15</v>
      </c>
      <c r="B15" s="409" t="s">
        <v>472</v>
      </c>
      <c r="C15" s="94">
        <v>385084</v>
      </c>
      <c r="D15" s="85">
        <v>240437</v>
      </c>
      <c r="E15" s="85">
        <v>1637</v>
      </c>
      <c r="F15" s="85">
        <v>670</v>
      </c>
      <c r="G15" s="85">
        <v>8791</v>
      </c>
      <c r="H15" s="85">
        <v>9467</v>
      </c>
      <c r="I15" s="85">
        <v>79729</v>
      </c>
      <c r="J15" s="85">
        <v>1189</v>
      </c>
      <c r="K15" s="85">
        <v>216</v>
      </c>
      <c r="L15" s="85">
        <v>42948</v>
      </c>
      <c r="M15" s="727" t="s">
        <v>454</v>
      </c>
      <c r="N15" s="728"/>
    </row>
    <row r="16" spans="1:14" ht="16.5" customHeight="1">
      <c r="A16" s="405">
        <v>17</v>
      </c>
      <c r="B16" s="406" t="s">
        <v>455</v>
      </c>
      <c r="C16" s="147">
        <v>2335</v>
      </c>
      <c r="D16" s="148">
        <v>139</v>
      </c>
      <c r="E16" s="148">
        <v>85</v>
      </c>
      <c r="F16" s="148">
        <v>30</v>
      </c>
      <c r="G16" s="148">
        <v>82</v>
      </c>
      <c r="H16" s="148">
        <v>87</v>
      </c>
      <c r="I16" s="148">
        <v>116</v>
      </c>
      <c r="J16" s="148">
        <v>207</v>
      </c>
      <c r="K16" s="148">
        <v>87</v>
      </c>
      <c r="L16" s="148">
        <v>1502</v>
      </c>
      <c r="M16" s="725" t="s">
        <v>456</v>
      </c>
      <c r="N16" s="726"/>
    </row>
    <row r="17" spans="1:14" ht="24" customHeight="1">
      <c r="A17" s="408">
        <v>18</v>
      </c>
      <c r="B17" s="409" t="s">
        <v>473</v>
      </c>
      <c r="C17" s="94">
        <v>31233</v>
      </c>
      <c r="D17" s="85">
        <v>2614</v>
      </c>
      <c r="E17" s="85">
        <v>482</v>
      </c>
      <c r="F17" s="85">
        <v>220</v>
      </c>
      <c r="G17" s="85">
        <v>974</v>
      </c>
      <c r="H17" s="85">
        <v>653</v>
      </c>
      <c r="I17" s="85">
        <v>519</v>
      </c>
      <c r="J17" s="85">
        <v>399</v>
      </c>
      <c r="K17" s="85">
        <v>39</v>
      </c>
      <c r="L17" s="85">
        <v>25333</v>
      </c>
      <c r="M17" s="727" t="s">
        <v>457</v>
      </c>
      <c r="N17" s="728"/>
    </row>
    <row r="18" spans="1:14" ht="35.25" customHeight="1">
      <c r="A18" s="405">
        <v>19</v>
      </c>
      <c r="B18" s="406" t="s">
        <v>474</v>
      </c>
      <c r="C18" s="147">
        <v>1303</v>
      </c>
      <c r="D18" s="148">
        <v>393</v>
      </c>
      <c r="E18" s="148">
        <v>0</v>
      </c>
      <c r="F18" s="148">
        <v>0</v>
      </c>
      <c r="G18" s="148">
        <v>218</v>
      </c>
      <c r="H18" s="148">
        <v>52</v>
      </c>
      <c r="I18" s="148">
        <v>67</v>
      </c>
      <c r="J18" s="148">
        <v>10</v>
      </c>
      <c r="K18" s="148">
        <v>0</v>
      </c>
      <c r="L18" s="148">
        <v>563</v>
      </c>
      <c r="M18" s="725" t="s">
        <v>475</v>
      </c>
      <c r="N18" s="726"/>
    </row>
    <row r="19" spans="1:14" ht="35.25" customHeight="1">
      <c r="A19" s="408">
        <v>20</v>
      </c>
      <c r="B19" s="409" t="s">
        <v>498</v>
      </c>
      <c r="C19" s="94">
        <v>35140</v>
      </c>
      <c r="D19" s="85">
        <v>3433</v>
      </c>
      <c r="E19" s="85">
        <v>103</v>
      </c>
      <c r="F19" s="85">
        <v>1275</v>
      </c>
      <c r="G19" s="85">
        <v>1430</v>
      </c>
      <c r="H19" s="85">
        <v>1887</v>
      </c>
      <c r="I19" s="85">
        <v>2045</v>
      </c>
      <c r="J19" s="85">
        <v>768</v>
      </c>
      <c r="K19" s="85">
        <v>248</v>
      </c>
      <c r="L19" s="85">
        <v>23951</v>
      </c>
      <c r="M19" s="727" t="s">
        <v>476</v>
      </c>
      <c r="N19" s="728"/>
    </row>
    <row r="20" spans="1:14" ht="15.75" customHeight="1">
      <c r="A20" s="405">
        <v>21</v>
      </c>
      <c r="B20" s="406" t="s">
        <v>458</v>
      </c>
      <c r="C20" s="147">
        <v>4399</v>
      </c>
      <c r="D20" s="148">
        <v>492</v>
      </c>
      <c r="E20" s="148">
        <v>0</v>
      </c>
      <c r="F20" s="148">
        <v>94</v>
      </c>
      <c r="G20" s="148">
        <v>385</v>
      </c>
      <c r="H20" s="148">
        <v>906</v>
      </c>
      <c r="I20" s="148">
        <v>313</v>
      </c>
      <c r="J20" s="148">
        <v>187</v>
      </c>
      <c r="K20" s="148">
        <v>1118</v>
      </c>
      <c r="L20" s="148">
        <v>904</v>
      </c>
      <c r="M20" s="725" t="s">
        <v>459</v>
      </c>
      <c r="N20" s="726"/>
    </row>
    <row r="21" spans="1:14" ht="24" customHeight="1">
      <c r="A21" s="408">
        <v>22</v>
      </c>
      <c r="B21" s="409" t="s">
        <v>483</v>
      </c>
      <c r="C21" s="94">
        <v>90561</v>
      </c>
      <c r="D21" s="85">
        <v>19284</v>
      </c>
      <c r="E21" s="85">
        <v>178</v>
      </c>
      <c r="F21" s="85">
        <v>30354</v>
      </c>
      <c r="G21" s="85">
        <v>5977</v>
      </c>
      <c r="H21" s="85">
        <v>6310</v>
      </c>
      <c r="I21" s="85">
        <v>3409</v>
      </c>
      <c r="J21" s="85">
        <v>429</v>
      </c>
      <c r="K21" s="85">
        <v>3</v>
      </c>
      <c r="L21" s="85">
        <v>24617</v>
      </c>
      <c r="M21" s="727" t="s">
        <v>496</v>
      </c>
      <c r="N21" s="728"/>
    </row>
    <row r="22" spans="1:14" ht="16.5" customHeight="1">
      <c r="A22" s="405">
        <v>23</v>
      </c>
      <c r="B22" s="406" t="s">
        <v>495</v>
      </c>
      <c r="C22" s="147">
        <v>511953</v>
      </c>
      <c r="D22" s="148">
        <v>110880</v>
      </c>
      <c r="E22" s="148">
        <v>0</v>
      </c>
      <c r="F22" s="148">
        <v>246872</v>
      </c>
      <c r="G22" s="148">
        <v>12117</v>
      </c>
      <c r="H22" s="148">
        <v>112327</v>
      </c>
      <c r="I22" s="148">
        <v>7828</v>
      </c>
      <c r="J22" s="148">
        <v>9273</v>
      </c>
      <c r="K22" s="148">
        <v>1700</v>
      </c>
      <c r="L22" s="148">
        <v>10956</v>
      </c>
      <c r="M22" s="725" t="s">
        <v>460</v>
      </c>
      <c r="N22" s="726"/>
    </row>
    <row r="23" spans="1:14" ht="24" customHeight="1">
      <c r="A23" s="408">
        <v>24</v>
      </c>
      <c r="B23" s="409" t="s">
        <v>494</v>
      </c>
      <c r="C23" s="94">
        <v>995075</v>
      </c>
      <c r="D23" s="85">
        <v>240599</v>
      </c>
      <c r="E23" s="85">
        <v>0</v>
      </c>
      <c r="F23" s="85">
        <v>491742</v>
      </c>
      <c r="G23" s="85">
        <v>31697</v>
      </c>
      <c r="H23" s="85">
        <v>100616</v>
      </c>
      <c r="I23" s="85">
        <v>5250</v>
      </c>
      <c r="J23" s="85">
        <v>58176</v>
      </c>
      <c r="K23" s="85">
        <v>11663</v>
      </c>
      <c r="L23" s="85">
        <v>55332</v>
      </c>
      <c r="M23" s="727" t="s">
        <v>461</v>
      </c>
      <c r="N23" s="728"/>
    </row>
    <row r="24" spans="1:14" ht="16.5" customHeight="1">
      <c r="A24" s="405">
        <v>25</v>
      </c>
      <c r="B24" s="406" t="s">
        <v>493</v>
      </c>
      <c r="C24" s="147">
        <v>48355</v>
      </c>
      <c r="D24" s="148">
        <v>12890</v>
      </c>
      <c r="E24" s="148">
        <v>805</v>
      </c>
      <c r="F24" s="148">
        <v>1203</v>
      </c>
      <c r="G24" s="148">
        <v>6768</v>
      </c>
      <c r="H24" s="148">
        <v>5439</v>
      </c>
      <c r="I24" s="148">
        <v>930</v>
      </c>
      <c r="J24" s="148">
        <v>1891</v>
      </c>
      <c r="K24" s="148">
        <v>1059</v>
      </c>
      <c r="L24" s="148">
        <v>17370</v>
      </c>
      <c r="M24" s="725" t="s">
        <v>462</v>
      </c>
      <c r="N24" s="726"/>
    </row>
    <row r="25" spans="1:14" ht="24" customHeight="1">
      <c r="A25" s="408">
        <v>26</v>
      </c>
      <c r="B25" s="409" t="s">
        <v>492</v>
      </c>
      <c r="C25" s="94">
        <v>340717</v>
      </c>
      <c r="D25" s="85">
        <v>61562</v>
      </c>
      <c r="E25" s="85">
        <v>23631</v>
      </c>
      <c r="F25" s="85">
        <v>19929</v>
      </c>
      <c r="G25" s="85">
        <v>25535</v>
      </c>
      <c r="H25" s="85">
        <v>71499</v>
      </c>
      <c r="I25" s="85">
        <v>10195</v>
      </c>
      <c r="J25" s="85">
        <v>27624</v>
      </c>
      <c r="K25" s="85">
        <v>51822</v>
      </c>
      <c r="L25" s="85">
        <v>48920</v>
      </c>
      <c r="M25" s="727" t="s">
        <v>463</v>
      </c>
      <c r="N25" s="728"/>
    </row>
    <row r="26" spans="1:14" ht="16.5" customHeight="1">
      <c r="A26" s="405">
        <v>27</v>
      </c>
      <c r="B26" s="406" t="s">
        <v>464</v>
      </c>
      <c r="C26" s="147">
        <v>1001597</v>
      </c>
      <c r="D26" s="148">
        <v>222033</v>
      </c>
      <c r="E26" s="148">
        <v>0</v>
      </c>
      <c r="F26" s="148">
        <v>370827</v>
      </c>
      <c r="G26" s="148">
        <v>20532</v>
      </c>
      <c r="H26" s="148">
        <v>252733</v>
      </c>
      <c r="I26" s="148">
        <v>7202</v>
      </c>
      <c r="J26" s="148">
        <v>17349</v>
      </c>
      <c r="K26" s="148">
        <v>61558</v>
      </c>
      <c r="L26" s="148">
        <v>49363</v>
      </c>
      <c r="M26" s="725" t="s">
        <v>465</v>
      </c>
      <c r="N26" s="726"/>
    </row>
    <row r="27" spans="1:14" ht="24" customHeight="1">
      <c r="A27" s="408">
        <v>28</v>
      </c>
      <c r="B27" s="409" t="s">
        <v>479</v>
      </c>
      <c r="C27" s="94">
        <v>156356</v>
      </c>
      <c r="D27" s="85">
        <v>19196</v>
      </c>
      <c r="E27" s="85">
        <v>2728</v>
      </c>
      <c r="F27" s="85">
        <v>5129</v>
      </c>
      <c r="G27" s="85">
        <v>9545</v>
      </c>
      <c r="H27" s="85">
        <v>4767</v>
      </c>
      <c r="I27" s="85">
        <v>5405</v>
      </c>
      <c r="J27" s="85">
        <v>5052</v>
      </c>
      <c r="K27" s="85">
        <v>7523</v>
      </c>
      <c r="L27" s="85">
        <v>97011</v>
      </c>
      <c r="M27" s="727" t="s">
        <v>477</v>
      </c>
      <c r="N27" s="728"/>
    </row>
    <row r="28" spans="1:14" ht="24" customHeight="1">
      <c r="A28" s="448">
        <v>29</v>
      </c>
      <c r="B28" s="449" t="s">
        <v>480</v>
      </c>
      <c r="C28" s="156">
        <v>19073</v>
      </c>
      <c r="D28" s="157">
        <v>4183</v>
      </c>
      <c r="E28" s="157">
        <v>206</v>
      </c>
      <c r="F28" s="157">
        <v>159</v>
      </c>
      <c r="G28" s="157">
        <v>1698</v>
      </c>
      <c r="H28" s="157">
        <v>914</v>
      </c>
      <c r="I28" s="157">
        <v>829</v>
      </c>
      <c r="J28" s="157">
        <v>726</v>
      </c>
      <c r="K28" s="157">
        <v>2594</v>
      </c>
      <c r="L28" s="157">
        <v>7764</v>
      </c>
      <c r="M28" s="731" t="s">
        <v>478</v>
      </c>
      <c r="N28" s="732"/>
    </row>
    <row r="29" spans="1:14" ht="23.25" customHeight="1">
      <c r="A29" s="444">
        <v>31</v>
      </c>
      <c r="B29" s="445" t="s">
        <v>481</v>
      </c>
      <c r="C29" s="94">
        <v>13661</v>
      </c>
      <c r="D29" s="85">
        <v>2477</v>
      </c>
      <c r="E29" s="85">
        <v>869</v>
      </c>
      <c r="F29" s="85">
        <v>0</v>
      </c>
      <c r="G29" s="85">
        <v>1656</v>
      </c>
      <c r="H29" s="85">
        <v>807</v>
      </c>
      <c r="I29" s="85">
        <v>940</v>
      </c>
      <c r="J29" s="85">
        <v>319</v>
      </c>
      <c r="K29" s="85">
        <v>194</v>
      </c>
      <c r="L29" s="85">
        <v>6399</v>
      </c>
      <c r="M29" s="729" t="s">
        <v>491</v>
      </c>
      <c r="N29" s="730"/>
    </row>
    <row r="30" spans="1:14" ht="24" customHeight="1">
      <c r="A30" s="405">
        <v>33</v>
      </c>
      <c r="B30" s="406" t="s">
        <v>482</v>
      </c>
      <c r="C30" s="147">
        <v>4723</v>
      </c>
      <c r="D30" s="148">
        <v>4005</v>
      </c>
      <c r="E30" s="148">
        <v>0</v>
      </c>
      <c r="F30" s="148">
        <v>0</v>
      </c>
      <c r="G30" s="148">
        <v>118</v>
      </c>
      <c r="H30" s="148">
        <v>442</v>
      </c>
      <c r="I30" s="148">
        <v>0</v>
      </c>
      <c r="J30" s="148">
        <v>0</v>
      </c>
      <c r="K30" s="148">
        <v>0</v>
      </c>
      <c r="L30" s="148">
        <v>158</v>
      </c>
      <c r="M30" s="725" t="s">
        <v>490</v>
      </c>
      <c r="N30" s="726"/>
    </row>
    <row r="31" spans="1:14" ht="24" customHeight="1">
      <c r="A31" s="408">
        <v>34</v>
      </c>
      <c r="B31" s="409" t="s">
        <v>488</v>
      </c>
      <c r="C31" s="94">
        <v>2083</v>
      </c>
      <c r="D31" s="85">
        <v>234</v>
      </c>
      <c r="E31" s="85">
        <v>0</v>
      </c>
      <c r="F31" s="85">
        <v>0</v>
      </c>
      <c r="G31" s="85">
        <v>20</v>
      </c>
      <c r="H31" s="85">
        <v>173</v>
      </c>
      <c r="I31" s="85">
        <v>18</v>
      </c>
      <c r="J31" s="85">
        <v>34</v>
      </c>
      <c r="K31" s="85">
        <v>99</v>
      </c>
      <c r="L31" s="85">
        <v>1505</v>
      </c>
      <c r="M31" s="727" t="s">
        <v>489</v>
      </c>
      <c r="N31" s="728"/>
    </row>
    <row r="32" spans="1:14" ht="24" customHeight="1">
      <c r="A32" s="405">
        <v>36</v>
      </c>
      <c r="B32" s="406" t="s">
        <v>487</v>
      </c>
      <c r="C32" s="147">
        <v>27594</v>
      </c>
      <c r="D32" s="148">
        <v>7848</v>
      </c>
      <c r="E32" s="148">
        <v>114</v>
      </c>
      <c r="F32" s="148">
        <v>72</v>
      </c>
      <c r="G32" s="148">
        <v>2022</v>
      </c>
      <c r="H32" s="148">
        <v>1729</v>
      </c>
      <c r="I32" s="148">
        <v>983</v>
      </c>
      <c r="J32" s="148">
        <v>173</v>
      </c>
      <c r="K32" s="148">
        <v>749</v>
      </c>
      <c r="L32" s="148">
        <v>13904</v>
      </c>
      <c r="M32" s="725" t="s">
        <v>486</v>
      </c>
      <c r="N32" s="726"/>
    </row>
    <row r="33" spans="1:14" ht="24" customHeight="1">
      <c r="A33" s="408">
        <v>37</v>
      </c>
      <c r="B33" s="409" t="s">
        <v>485</v>
      </c>
      <c r="C33" s="94">
        <v>3924</v>
      </c>
      <c r="D33" s="85">
        <v>1430</v>
      </c>
      <c r="E33" s="85">
        <v>45</v>
      </c>
      <c r="F33" s="85">
        <v>0</v>
      </c>
      <c r="G33" s="85">
        <v>117</v>
      </c>
      <c r="H33" s="85">
        <v>133</v>
      </c>
      <c r="I33" s="85">
        <v>35</v>
      </c>
      <c r="J33" s="85">
        <v>4</v>
      </c>
      <c r="K33" s="85">
        <v>0</v>
      </c>
      <c r="L33" s="85">
        <v>2160</v>
      </c>
      <c r="M33" s="727" t="s">
        <v>484</v>
      </c>
      <c r="N33" s="728"/>
    </row>
    <row r="34" spans="1:14" ht="27" customHeight="1">
      <c r="A34" s="405" t="s">
        <v>89</v>
      </c>
      <c r="B34" s="406" t="s">
        <v>302</v>
      </c>
      <c r="C34" s="147">
        <v>404367</v>
      </c>
      <c r="D34" s="148">
        <v>122337</v>
      </c>
      <c r="E34" s="148">
        <v>0</v>
      </c>
      <c r="F34" s="148">
        <v>104187</v>
      </c>
      <c r="G34" s="148">
        <v>25556</v>
      </c>
      <c r="H34" s="148">
        <v>60083</v>
      </c>
      <c r="I34" s="148">
        <v>16571</v>
      </c>
      <c r="J34" s="148">
        <v>14192</v>
      </c>
      <c r="K34" s="148">
        <v>19632</v>
      </c>
      <c r="L34" s="148">
        <v>41809</v>
      </c>
      <c r="M34" s="733" t="s">
        <v>468</v>
      </c>
      <c r="N34" s="734"/>
    </row>
    <row r="35" spans="1:14" ht="16.5" customHeight="1">
      <c r="A35" s="408">
        <v>40</v>
      </c>
      <c r="B35" s="409" t="s">
        <v>469</v>
      </c>
      <c r="C35" s="94">
        <v>404367</v>
      </c>
      <c r="D35" s="85">
        <v>122337</v>
      </c>
      <c r="E35" s="85">
        <v>0</v>
      </c>
      <c r="F35" s="85">
        <v>104187</v>
      </c>
      <c r="G35" s="85">
        <v>25556</v>
      </c>
      <c r="H35" s="85">
        <v>60083</v>
      </c>
      <c r="I35" s="85">
        <v>16571</v>
      </c>
      <c r="J35" s="85">
        <v>14192</v>
      </c>
      <c r="K35" s="85">
        <v>19632</v>
      </c>
      <c r="L35" s="85">
        <v>41809</v>
      </c>
      <c r="M35" s="727" t="s">
        <v>468</v>
      </c>
      <c r="N35" s="728"/>
    </row>
    <row r="36" spans="1:14" ht="30" customHeight="1">
      <c r="A36" s="679" t="s">
        <v>4</v>
      </c>
      <c r="B36" s="679"/>
      <c r="C36" s="311">
        <f t="shared" ref="C36:L36" si="0">SUM(C9+C14+C34)</f>
        <v>28173624</v>
      </c>
      <c r="D36" s="194">
        <f t="shared" si="0"/>
        <v>9146220</v>
      </c>
      <c r="E36" s="194">
        <f t="shared" si="0"/>
        <v>62433</v>
      </c>
      <c r="F36" s="194">
        <f t="shared" si="0"/>
        <v>5052115</v>
      </c>
      <c r="G36" s="194">
        <f t="shared" si="0"/>
        <v>4724769</v>
      </c>
      <c r="H36" s="194">
        <f t="shared" si="0"/>
        <v>2157719</v>
      </c>
      <c r="I36" s="194">
        <f t="shared" si="0"/>
        <v>396660</v>
      </c>
      <c r="J36" s="194">
        <f t="shared" si="0"/>
        <v>4309930</v>
      </c>
      <c r="K36" s="194">
        <f t="shared" si="0"/>
        <v>1069600</v>
      </c>
      <c r="L36" s="194">
        <f t="shared" si="0"/>
        <v>1254178</v>
      </c>
      <c r="M36" s="679" t="s">
        <v>0</v>
      </c>
      <c r="N36" s="679"/>
    </row>
    <row r="40" spans="1:14">
      <c r="C40" s="314"/>
      <c r="D40" s="314"/>
      <c r="E40" s="314"/>
      <c r="F40" s="314"/>
      <c r="G40" s="314"/>
      <c r="H40" s="314"/>
      <c r="I40" s="314"/>
      <c r="J40" s="314"/>
      <c r="K40" s="314"/>
      <c r="L40" s="314"/>
    </row>
    <row r="41" spans="1:14">
      <c r="C41" s="315"/>
      <c r="D41" s="315"/>
      <c r="E41" s="315"/>
      <c r="F41" s="315"/>
      <c r="G41" s="315"/>
      <c r="H41" s="315"/>
      <c r="I41" s="315"/>
      <c r="J41" s="315"/>
      <c r="K41" s="315"/>
      <c r="L41" s="315"/>
    </row>
  </sheetData>
  <mergeCells count="38">
    <mergeCell ref="A36:B36"/>
    <mergeCell ref="M36:N36"/>
    <mergeCell ref="M35:N35"/>
    <mergeCell ref="M24:N24"/>
    <mergeCell ref="M25:N25"/>
    <mergeCell ref="M26:N26"/>
    <mergeCell ref="M28:N28"/>
    <mergeCell ref="M30:N30"/>
    <mergeCell ref="M31:N31"/>
    <mergeCell ref="M27:N27"/>
    <mergeCell ref="M33:N33"/>
    <mergeCell ref="M34:N34"/>
    <mergeCell ref="M29:N29"/>
    <mergeCell ref="M32:N32"/>
    <mergeCell ref="M23:N23"/>
    <mergeCell ref="M19:N19"/>
    <mergeCell ref="M18:N18"/>
    <mergeCell ref="M20:N20"/>
    <mergeCell ref="M21:N21"/>
    <mergeCell ref="M22:N22"/>
    <mergeCell ref="M17:N17"/>
    <mergeCell ref="M13:N13"/>
    <mergeCell ref="M14:N14"/>
    <mergeCell ref="M15:N15"/>
    <mergeCell ref="M16:N16"/>
    <mergeCell ref="M12:N12"/>
    <mergeCell ref="A1:N1"/>
    <mergeCell ref="A2:N2"/>
    <mergeCell ref="A3:N3"/>
    <mergeCell ref="A4:N4"/>
    <mergeCell ref="A5:N5"/>
    <mergeCell ref="A6:B6"/>
    <mergeCell ref="C6:L6"/>
    <mergeCell ref="B7:B8"/>
    <mergeCell ref="M7:N8"/>
    <mergeCell ref="M9:N9"/>
    <mergeCell ref="M10:N10"/>
    <mergeCell ref="M11:N11"/>
  </mergeCells>
  <printOptions horizontalCentered="1"/>
  <pageMargins left="0" right="0" top="0.39370078740157483" bottom="0" header="0.51181102362204722" footer="0.51181102362204722"/>
  <pageSetup paperSize="9" scale="80" orientation="landscape" r:id="rId1"/>
  <headerFooter alignWithMargins="0"/>
  <rowBreaks count="1" manualBreakCount="1">
    <brk id="28" max="1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topLeftCell="A15" zoomScaleNormal="100" zoomScaleSheetLayoutView="100" workbookViewId="0">
      <selection activeCell="L30" sqref="A30:M30"/>
    </sheetView>
  </sheetViews>
  <sheetFormatPr defaultRowHeight="15"/>
  <cols>
    <col min="1" max="1" width="5.77734375" style="110" customWidth="1"/>
    <col min="2" max="2" width="28.77734375" style="3" customWidth="1"/>
    <col min="3" max="11" width="8.77734375" style="1" customWidth="1"/>
    <col min="12" max="12" width="28.77734375" style="1" customWidth="1"/>
    <col min="13" max="13" width="5.77734375" style="1" customWidth="1"/>
    <col min="14" max="16384" width="8.88671875" style="1"/>
  </cols>
  <sheetData>
    <row r="1" spans="1:15" s="14" customFormat="1" ht="12" customHeight="1">
      <c r="A1" s="493"/>
      <c r="B1" s="493"/>
      <c r="C1" s="493"/>
      <c r="D1" s="493"/>
      <c r="E1" s="493"/>
      <c r="F1" s="493"/>
      <c r="G1" s="493"/>
      <c r="H1" s="493"/>
      <c r="I1" s="493"/>
      <c r="J1" s="493"/>
      <c r="K1" s="493"/>
      <c r="L1" s="493"/>
      <c r="M1" s="493"/>
      <c r="N1" s="15"/>
      <c r="O1" s="15"/>
    </row>
    <row r="2" spans="1:15" ht="20.25">
      <c r="A2" s="628" t="s">
        <v>129</v>
      </c>
      <c r="B2" s="628"/>
      <c r="C2" s="628"/>
      <c r="D2" s="628"/>
      <c r="E2" s="628"/>
      <c r="F2" s="628"/>
      <c r="G2" s="628"/>
      <c r="H2" s="628"/>
      <c r="I2" s="628"/>
      <c r="J2" s="628"/>
      <c r="K2" s="628"/>
      <c r="L2" s="628"/>
      <c r="M2" s="628"/>
    </row>
    <row r="3" spans="1:15" ht="20.25">
      <c r="A3" s="628" t="s">
        <v>342</v>
      </c>
      <c r="B3" s="628"/>
      <c r="C3" s="628"/>
      <c r="D3" s="628"/>
      <c r="E3" s="628"/>
      <c r="F3" s="628"/>
      <c r="G3" s="628"/>
      <c r="H3" s="628"/>
      <c r="I3" s="628"/>
      <c r="J3" s="628"/>
      <c r="K3" s="628"/>
      <c r="L3" s="628"/>
      <c r="M3" s="628"/>
    </row>
    <row r="4" spans="1:15" ht="15.75">
      <c r="A4" s="632" t="s">
        <v>130</v>
      </c>
      <c r="B4" s="632"/>
      <c r="C4" s="632"/>
      <c r="D4" s="632"/>
      <c r="E4" s="632"/>
      <c r="F4" s="632"/>
      <c r="G4" s="632"/>
      <c r="H4" s="632"/>
      <c r="I4" s="632"/>
      <c r="J4" s="632"/>
      <c r="K4" s="632"/>
      <c r="L4" s="632"/>
      <c r="M4" s="632"/>
    </row>
    <row r="5" spans="1:15" ht="15.75">
      <c r="A5" s="632" t="s">
        <v>341</v>
      </c>
      <c r="B5" s="632"/>
      <c r="C5" s="632"/>
      <c r="D5" s="632"/>
      <c r="E5" s="632"/>
      <c r="F5" s="632"/>
      <c r="G5" s="632"/>
      <c r="H5" s="632"/>
      <c r="I5" s="632"/>
      <c r="J5" s="632"/>
      <c r="K5" s="632"/>
      <c r="L5" s="632"/>
      <c r="M5" s="632"/>
    </row>
    <row r="6" spans="1:15" ht="15.75">
      <c r="A6" s="633" t="s">
        <v>354</v>
      </c>
      <c r="B6" s="633"/>
      <c r="C6" s="625">
        <v>2012</v>
      </c>
      <c r="D6" s="625"/>
      <c r="E6" s="625"/>
      <c r="F6" s="625"/>
      <c r="G6" s="625"/>
      <c r="H6" s="625"/>
      <c r="I6" s="625"/>
      <c r="J6" s="625"/>
      <c r="K6" s="625"/>
      <c r="L6" s="52"/>
      <c r="M6" s="77" t="s">
        <v>353</v>
      </c>
    </row>
    <row r="7" spans="1:15" ht="20.25" customHeight="1">
      <c r="A7" s="569" t="s">
        <v>377</v>
      </c>
      <c r="B7" s="629" t="s">
        <v>3</v>
      </c>
      <c r="C7" s="686" t="s">
        <v>52</v>
      </c>
      <c r="D7" s="686" t="s">
        <v>53</v>
      </c>
      <c r="E7" s="686" t="s">
        <v>54</v>
      </c>
      <c r="F7" s="686" t="s">
        <v>55</v>
      </c>
      <c r="G7" s="686"/>
      <c r="H7" s="686"/>
      <c r="I7" s="686" t="s">
        <v>56</v>
      </c>
      <c r="J7" s="686"/>
      <c r="K7" s="686"/>
      <c r="L7" s="626" t="s">
        <v>7</v>
      </c>
      <c r="M7" s="688"/>
    </row>
    <row r="8" spans="1:15" ht="18" customHeight="1">
      <c r="A8" s="570"/>
      <c r="B8" s="630"/>
      <c r="C8" s="687"/>
      <c r="D8" s="687"/>
      <c r="E8" s="687"/>
      <c r="F8" s="691" t="s">
        <v>57</v>
      </c>
      <c r="G8" s="691"/>
      <c r="H8" s="691"/>
      <c r="I8" s="691" t="s">
        <v>58</v>
      </c>
      <c r="J8" s="691"/>
      <c r="K8" s="691"/>
      <c r="L8" s="689"/>
      <c r="M8" s="689"/>
    </row>
    <row r="9" spans="1:15">
      <c r="A9" s="570"/>
      <c r="B9" s="630"/>
      <c r="C9" s="790" t="s">
        <v>59</v>
      </c>
      <c r="D9" s="692" t="s">
        <v>60</v>
      </c>
      <c r="E9" s="692" t="s">
        <v>61</v>
      </c>
      <c r="F9" s="139" t="s">
        <v>0</v>
      </c>
      <c r="G9" s="139" t="s">
        <v>62</v>
      </c>
      <c r="H9" s="139" t="s">
        <v>63</v>
      </c>
      <c r="I9" s="139" t="s">
        <v>0</v>
      </c>
      <c r="J9" s="139" t="s">
        <v>64</v>
      </c>
      <c r="K9" s="139" t="s">
        <v>65</v>
      </c>
      <c r="L9" s="689"/>
      <c r="M9" s="689"/>
    </row>
    <row r="10" spans="1:15">
      <c r="A10" s="571"/>
      <c r="B10" s="631"/>
      <c r="C10" s="791"/>
      <c r="D10" s="691"/>
      <c r="E10" s="691"/>
      <c r="F10" s="140" t="s">
        <v>4</v>
      </c>
      <c r="G10" s="141" t="s">
        <v>66</v>
      </c>
      <c r="H10" s="141" t="s">
        <v>67</v>
      </c>
      <c r="I10" s="140" t="s">
        <v>4</v>
      </c>
      <c r="J10" s="141" t="s">
        <v>68</v>
      </c>
      <c r="K10" s="141" t="s">
        <v>69</v>
      </c>
      <c r="L10" s="690"/>
      <c r="M10" s="690"/>
    </row>
    <row r="11" spans="1:15" s="6" customFormat="1" ht="15.75">
      <c r="A11" s="404" t="s">
        <v>87</v>
      </c>
      <c r="B11" s="403" t="s">
        <v>300</v>
      </c>
      <c r="C11" s="94">
        <v>378084462</v>
      </c>
      <c r="D11" s="85">
        <v>15609879</v>
      </c>
      <c r="E11" s="94">
        <v>393694341</v>
      </c>
      <c r="F11" s="94">
        <v>39691763</v>
      </c>
      <c r="G11" s="85">
        <v>24094089</v>
      </c>
      <c r="H11" s="85">
        <v>15597674</v>
      </c>
      <c r="I11" s="94">
        <v>433386104</v>
      </c>
      <c r="J11" s="85">
        <v>19491840</v>
      </c>
      <c r="K11" s="85">
        <v>413894264</v>
      </c>
      <c r="L11" s="736" t="s">
        <v>446</v>
      </c>
      <c r="M11" s="737"/>
    </row>
    <row r="12" spans="1:15" s="6" customFormat="1" ht="30.75" customHeight="1">
      <c r="A12" s="405">
        <v>11</v>
      </c>
      <c r="B12" s="406" t="s">
        <v>471</v>
      </c>
      <c r="C12" s="147">
        <v>377978146</v>
      </c>
      <c r="D12" s="148">
        <v>15598030</v>
      </c>
      <c r="E12" s="147">
        <v>393576176</v>
      </c>
      <c r="F12" s="147">
        <v>39568515</v>
      </c>
      <c r="G12" s="148">
        <v>24078072</v>
      </c>
      <c r="H12" s="148">
        <v>15490443</v>
      </c>
      <c r="I12" s="147">
        <v>433144691</v>
      </c>
      <c r="J12" s="148">
        <v>19469475</v>
      </c>
      <c r="K12" s="148">
        <v>413675216</v>
      </c>
      <c r="L12" s="738" t="s">
        <v>470</v>
      </c>
      <c r="M12" s="739"/>
    </row>
    <row r="13" spans="1:15" s="6" customFormat="1" ht="21.75" customHeight="1">
      <c r="A13" s="371">
        <v>111</v>
      </c>
      <c r="B13" s="372" t="s">
        <v>447</v>
      </c>
      <c r="C13" s="94">
        <v>373585122</v>
      </c>
      <c r="D13" s="85">
        <v>15076124</v>
      </c>
      <c r="E13" s="94">
        <v>388661246</v>
      </c>
      <c r="F13" s="94">
        <v>36674706</v>
      </c>
      <c r="G13" s="85">
        <v>22222798</v>
      </c>
      <c r="H13" s="85">
        <v>14451908</v>
      </c>
      <c r="I13" s="94">
        <v>425335952</v>
      </c>
      <c r="J13" s="85">
        <v>12530572</v>
      </c>
      <c r="K13" s="85">
        <v>412805380</v>
      </c>
      <c r="L13" s="740" t="s">
        <v>448</v>
      </c>
      <c r="M13" s="741"/>
    </row>
    <row r="14" spans="1:15" s="6" customFormat="1" ht="21.75" customHeight="1">
      <c r="A14" s="377">
        <v>112</v>
      </c>
      <c r="B14" s="407" t="s">
        <v>449</v>
      </c>
      <c r="C14" s="147">
        <v>4393024</v>
      </c>
      <c r="D14" s="148">
        <v>521906</v>
      </c>
      <c r="E14" s="147">
        <v>4914930</v>
      </c>
      <c r="F14" s="147">
        <v>2893809</v>
      </c>
      <c r="G14" s="148">
        <v>1855274</v>
      </c>
      <c r="H14" s="148">
        <v>1038535</v>
      </c>
      <c r="I14" s="147">
        <v>7808739</v>
      </c>
      <c r="J14" s="148">
        <v>6938903</v>
      </c>
      <c r="K14" s="148">
        <v>869836</v>
      </c>
      <c r="L14" s="738" t="s">
        <v>450</v>
      </c>
      <c r="M14" s="739"/>
    </row>
    <row r="15" spans="1:15" s="6" customFormat="1" ht="21.75" customHeight="1">
      <c r="A15" s="408">
        <v>14</v>
      </c>
      <c r="B15" s="409" t="s">
        <v>451</v>
      </c>
      <c r="C15" s="94">
        <v>106316</v>
      </c>
      <c r="D15" s="85">
        <v>11849</v>
      </c>
      <c r="E15" s="94">
        <v>118165</v>
      </c>
      <c r="F15" s="94">
        <v>123248</v>
      </c>
      <c r="G15" s="85">
        <v>16017</v>
      </c>
      <c r="H15" s="85">
        <v>107231</v>
      </c>
      <c r="I15" s="94">
        <v>241413</v>
      </c>
      <c r="J15" s="85">
        <v>22365</v>
      </c>
      <c r="K15" s="85">
        <v>219048</v>
      </c>
      <c r="L15" s="727" t="s">
        <v>452</v>
      </c>
      <c r="M15" s="728"/>
    </row>
    <row r="16" spans="1:15" s="6" customFormat="1" ht="15.75">
      <c r="A16" s="411" t="s">
        <v>88</v>
      </c>
      <c r="B16" s="410" t="s">
        <v>301</v>
      </c>
      <c r="C16" s="147">
        <v>65894155</v>
      </c>
      <c r="D16" s="148">
        <v>4748413</v>
      </c>
      <c r="E16" s="147">
        <v>70642568</v>
      </c>
      <c r="F16" s="147">
        <v>55306599</v>
      </c>
      <c r="G16" s="148">
        <v>3675160</v>
      </c>
      <c r="H16" s="148">
        <v>51631439</v>
      </c>
      <c r="I16" s="147">
        <v>125949167</v>
      </c>
      <c r="J16" s="148">
        <v>6121965</v>
      </c>
      <c r="K16" s="148">
        <v>119827202</v>
      </c>
      <c r="L16" s="733" t="s">
        <v>453</v>
      </c>
      <c r="M16" s="734"/>
    </row>
    <row r="17" spans="1:13" s="6" customFormat="1" ht="22.5">
      <c r="A17" s="408">
        <v>15</v>
      </c>
      <c r="B17" s="409" t="s">
        <v>472</v>
      </c>
      <c r="C17" s="94">
        <v>352590</v>
      </c>
      <c r="D17" s="85">
        <v>86543</v>
      </c>
      <c r="E17" s="94">
        <v>439133</v>
      </c>
      <c r="F17" s="94">
        <v>1197268</v>
      </c>
      <c r="G17" s="85">
        <v>385080</v>
      </c>
      <c r="H17" s="85">
        <v>812188</v>
      </c>
      <c r="I17" s="94">
        <v>1636401</v>
      </c>
      <c r="J17" s="85">
        <v>323159</v>
      </c>
      <c r="K17" s="85">
        <v>1313242</v>
      </c>
      <c r="L17" s="727" t="s">
        <v>454</v>
      </c>
      <c r="M17" s="728"/>
    </row>
    <row r="18" spans="1:13">
      <c r="A18" s="405">
        <v>17</v>
      </c>
      <c r="B18" s="406" t="s">
        <v>455</v>
      </c>
      <c r="C18" s="147">
        <v>21045</v>
      </c>
      <c r="D18" s="148">
        <v>686</v>
      </c>
      <c r="E18" s="147">
        <v>21731</v>
      </c>
      <c r="F18" s="147">
        <v>26170</v>
      </c>
      <c r="G18" s="148">
        <v>2336</v>
      </c>
      <c r="H18" s="148">
        <v>23834</v>
      </c>
      <c r="I18" s="147">
        <v>47901</v>
      </c>
      <c r="J18" s="148">
        <v>0</v>
      </c>
      <c r="K18" s="148">
        <v>47901</v>
      </c>
      <c r="L18" s="725" t="s">
        <v>456</v>
      </c>
      <c r="M18" s="726"/>
    </row>
    <row r="19" spans="1:13" ht="21" customHeight="1">
      <c r="A19" s="408">
        <v>18</v>
      </c>
      <c r="B19" s="409" t="s">
        <v>473</v>
      </c>
      <c r="C19" s="94">
        <v>147720</v>
      </c>
      <c r="D19" s="85">
        <v>5557</v>
      </c>
      <c r="E19" s="94">
        <v>153277</v>
      </c>
      <c r="F19" s="94">
        <v>134797</v>
      </c>
      <c r="G19" s="85">
        <v>31235</v>
      </c>
      <c r="H19" s="85">
        <v>103562</v>
      </c>
      <c r="I19" s="94">
        <v>288074</v>
      </c>
      <c r="J19" s="85">
        <v>3666</v>
      </c>
      <c r="K19" s="85">
        <v>284408</v>
      </c>
      <c r="L19" s="727" t="s">
        <v>457</v>
      </c>
      <c r="M19" s="728"/>
    </row>
    <row r="20" spans="1:13" ht="33.75">
      <c r="A20" s="405">
        <v>19</v>
      </c>
      <c r="B20" s="406" t="s">
        <v>474</v>
      </c>
      <c r="C20" s="147">
        <v>7106</v>
      </c>
      <c r="D20" s="148">
        <v>658</v>
      </c>
      <c r="E20" s="147">
        <v>7764</v>
      </c>
      <c r="F20" s="147">
        <v>5248</v>
      </c>
      <c r="G20" s="148">
        <v>1302</v>
      </c>
      <c r="H20" s="148">
        <v>3946</v>
      </c>
      <c r="I20" s="147">
        <v>13012</v>
      </c>
      <c r="J20" s="148">
        <v>833</v>
      </c>
      <c r="K20" s="148">
        <v>12179</v>
      </c>
      <c r="L20" s="725" t="s">
        <v>475</v>
      </c>
      <c r="M20" s="726"/>
    </row>
    <row r="21" spans="1:13" ht="33.75">
      <c r="A21" s="408">
        <v>20</v>
      </c>
      <c r="B21" s="409" t="s">
        <v>498</v>
      </c>
      <c r="C21" s="94">
        <v>144062</v>
      </c>
      <c r="D21" s="85">
        <v>11498</v>
      </c>
      <c r="E21" s="94">
        <v>155560</v>
      </c>
      <c r="F21" s="94">
        <v>230462</v>
      </c>
      <c r="G21" s="85">
        <v>35139</v>
      </c>
      <c r="H21" s="85">
        <v>195323</v>
      </c>
      <c r="I21" s="94">
        <v>386022</v>
      </c>
      <c r="J21" s="85">
        <v>12929</v>
      </c>
      <c r="K21" s="85">
        <v>373093</v>
      </c>
      <c r="L21" s="727" t="s">
        <v>476</v>
      </c>
      <c r="M21" s="728"/>
    </row>
    <row r="22" spans="1:13" ht="27.75" customHeight="1">
      <c r="A22" s="405">
        <v>21</v>
      </c>
      <c r="B22" s="406" t="s">
        <v>458</v>
      </c>
      <c r="C22" s="147">
        <v>43686</v>
      </c>
      <c r="D22" s="148">
        <v>1523</v>
      </c>
      <c r="E22" s="147">
        <v>45209</v>
      </c>
      <c r="F22" s="147">
        <v>45886</v>
      </c>
      <c r="G22" s="148">
        <v>4401</v>
      </c>
      <c r="H22" s="148">
        <v>41485</v>
      </c>
      <c r="I22" s="147">
        <v>91095</v>
      </c>
      <c r="J22" s="148">
        <v>2671</v>
      </c>
      <c r="K22" s="148">
        <v>88424</v>
      </c>
      <c r="L22" s="725" t="s">
        <v>459</v>
      </c>
      <c r="M22" s="726"/>
    </row>
    <row r="23" spans="1:13" s="6" customFormat="1" ht="27.75" customHeight="1">
      <c r="A23" s="408">
        <v>22</v>
      </c>
      <c r="B23" s="409" t="s">
        <v>483</v>
      </c>
      <c r="C23" s="94">
        <v>632409</v>
      </c>
      <c r="D23" s="85">
        <v>63806</v>
      </c>
      <c r="E23" s="94">
        <v>696215</v>
      </c>
      <c r="F23" s="94">
        <v>326448</v>
      </c>
      <c r="G23" s="85">
        <v>90562</v>
      </c>
      <c r="H23" s="85">
        <v>235886</v>
      </c>
      <c r="I23" s="94">
        <v>1022663</v>
      </c>
      <c r="J23" s="85">
        <v>272432</v>
      </c>
      <c r="K23" s="85">
        <v>750231</v>
      </c>
      <c r="L23" s="727" t="s">
        <v>496</v>
      </c>
      <c r="M23" s="728"/>
    </row>
    <row r="24" spans="1:13" ht="39" customHeight="1">
      <c r="A24" s="405">
        <v>23</v>
      </c>
      <c r="B24" s="406" t="s">
        <v>495</v>
      </c>
      <c r="C24" s="147">
        <v>16081906</v>
      </c>
      <c r="D24" s="148">
        <v>445416</v>
      </c>
      <c r="E24" s="147">
        <v>16527322</v>
      </c>
      <c r="F24" s="147">
        <v>23593269</v>
      </c>
      <c r="G24" s="148">
        <v>511952</v>
      </c>
      <c r="H24" s="148">
        <v>23081317</v>
      </c>
      <c r="I24" s="147">
        <v>40120591</v>
      </c>
      <c r="J24" s="148">
        <v>2275061</v>
      </c>
      <c r="K24" s="148">
        <v>37845530</v>
      </c>
      <c r="L24" s="725" t="s">
        <v>460</v>
      </c>
      <c r="M24" s="726"/>
    </row>
    <row r="25" spans="1:13" ht="22.5">
      <c r="A25" s="408">
        <v>24</v>
      </c>
      <c r="B25" s="409" t="s">
        <v>494</v>
      </c>
      <c r="C25" s="94">
        <v>42544358</v>
      </c>
      <c r="D25" s="85">
        <v>1949421</v>
      </c>
      <c r="E25" s="94">
        <v>44493779</v>
      </c>
      <c r="F25" s="94">
        <v>11644055</v>
      </c>
      <c r="G25" s="85">
        <v>995073</v>
      </c>
      <c r="H25" s="85">
        <v>10648982</v>
      </c>
      <c r="I25" s="94">
        <v>56137834</v>
      </c>
      <c r="J25" s="85">
        <v>646033</v>
      </c>
      <c r="K25" s="85">
        <v>55491801</v>
      </c>
      <c r="L25" s="727" t="s">
        <v>461</v>
      </c>
      <c r="M25" s="728"/>
    </row>
    <row r="26" spans="1:13">
      <c r="A26" s="405">
        <v>25</v>
      </c>
      <c r="B26" s="406" t="s">
        <v>493</v>
      </c>
      <c r="C26" s="147">
        <v>361319</v>
      </c>
      <c r="D26" s="148">
        <v>53730</v>
      </c>
      <c r="E26" s="147">
        <v>415049</v>
      </c>
      <c r="F26" s="147">
        <v>636159</v>
      </c>
      <c r="G26" s="148">
        <v>48352</v>
      </c>
      <c r="H26" s="148">
        <v>587807</v>
      </c>
      <c r="I26" s="147">
        <v>1051208</v>
      </c>
      <c r="J26" s="148">
        <v>70977</v>
      </c>
      <c r="K26" s="148">
        <v>980231</v>
      </c>
      <c r="L26" s="725" t="s">
        <v>462</v>
      </c>
      <c r="M26" s="726"/>
    </row>
    <row r="27" spans="1:13" ht="22.5">
      <c r="A27" s="408">
        <v>26</v>
      </c>
      <c r="B27" s="409" t="s">
        <v>492</v>
      </c>
      <c r="C27" s="94">
        <v>1469651</v>
      </c>
      <c r="D27" s="85">
        <v>503543</v>
      </c>
      <c r="E27" s="94">
        <v>1973194</v>
      </c>
      <c r="F27" s="94">
        <v>3867914</v>
      </c>
      <c r="G27" s="85">
        <v>340718</v>
      </c>
      <c r="H27" s="85">
        <v>3527196</v>
      </c>
      <c r="I27" s="94">
        <v>5841108</v>
      </c>
      <c r="J27" s="85">
        <v>394280</v>
      </c>
      <c r="K27" s="85">
        <v>5446828</v>
      </c>
      <c r="L27" s="727" t="s">
        <v>463</v>
      </c>
      <c r="M27" s="728"/>
    </row>
    <row r="28" spans="1:13">
      <c r="A28" s="405">
        <v>27</v>
      </c>
      <c r="B28" s="406" t="s">
        <v>464</v>
      </c>
      <c r="C28" s="147">
        <v>2731109</v>
      </c>
      <c r="D28" s="148">
        <v>1476689</v>
      </c>
      <c r="E28" s="147">
        <v>4207798</v>
      </c>
      <c r="F28" s="147">
        <v>11507565</v>
      </c>
      <c r="G28" s="148">
        <v>1001597</v>
      </c>
      <c r="H28" s="148">
        <v>10505968</v>
      </c>
      <c r="I28" s="147">
        <v>15715363</v>
      </c>
      <c r="J28" s="148">
        <v>1875891</v>
      </c>
      <c r="K28" s="148">
        <v>13839472</v>
      </c>
      <c r="L28" s="725" t="s">
        <v>465</v>
      </c>
      <c r="M28" s="726"/>
    </row>
    <row r="29" spans="1:13" ht="24" customHeight="1">
      <c r="A29" s="408">
        <v>28</v>
      </c>
      <c r="B29" s="409" t="s">
        <v>479</v>
      </c>
      <c r="C29" s="94">
        <v>797339</v>
      </c>
      <c r="D29" s="85">
        <v>80041</v>
      </c>
      <c r="E29" s="94">
        <v>877380</v>
      </c>
      <c r="F29" s="94">
        <v>1324020</v>
      </c>
      <c r="G29" s="85">
        <v>156355</v>
      </c>
      <c r="H29" s="85">
        <v>1167665</v>
      </c>
      <c r="I29" s="94">
        <v>2201400</v>
      </c>
      <c r="J29" s="85">
        <v>195340</v>
      </c>
      <c r="K29" s="85">
        <v>2006060</v>
      </c>
      <c r="L29" s="727" t="s">
        <v>477</v>
      </c>
      <c r="M29" s="728"/>
    </row>
    <row r="30" spans="1:13" ht="22.5">
      <c r="A30" s="448">
        <v>29</v>
      </c>
      <c r="B30" s="449" t="s">
        <v>480</v>
      </c>
      <c r="C30" s="156">
        <v>172123</v>
      </c>
      <c r="D30" s="157">
        <v>8952</v>
      </c>
      <c r="E30" s="156">
        <v>181075</v>
      </c>
      <c r="F30" s="156">
        <v>109493</v>
      </c>
      <c r="G30" s="157">
        <v>19073</v>
      </c>
      <c r="H30" s="157">
        <v>90420</v>
      </c>
      <c r="I30" s="156">
        <v>290568</v>
      </c>
      <c r="J30" s="157">
        <v>826</v>
      </c>
      <c r="K30" s="157">
        <v>289742</v>
      </c>
      <c r="L30" s="731" t="s">
        <v>478</v>
      </c>
      <c r="M30" s="732"/>
    </row>
    <row r="31" spans="1:13" ht="24" customHeight="1">
      <c r="A31" s="444">
        <v>31</v>
      </c>
      <c r="B31" s="445" t="s">
        <v>481</v>
      </c>
      <c r="C31" s="94">
        <v>147341</v>
      </c>
      <c r="D31" s="85">
        <v>16066</v>
      </c>
      <c r="E31" s="94">
        <v>163407</v>
      </c>
      <c r="F31" s="94">
        <v>359809</v>
      </c>
      <c r="G31" s="85">
        <v>13661</v>
      </c>
      <c r="H31" s="85">
        <v>346148</v>
      </c>
      <c r="I31" s="94">
        <v>523216</v>
      </c>
      <c r="J31" s="85">
        <v>14687</v>
      </c>
      <c r="K31" s="85">
        <v>508529</v>
      </c>
      <c r="L31" s="729" t="s">
        <v>491</v>
      </c>
      <c r="M31" s="730"/>
    </row>
    <row r="32" spans="1:13" ht="24" customHeight="1">
      <c r="A32" s="405">
        <v>33</v>
      </c>
      <c r="B32" s="406" t="s">
        <v>482</v>
      </c>
      <c r="C32" s="147">
        <v>-9963</v>
      </c>
      <c r="D32" s="148">
        <v>7739</v>
      </c>
      <c r="E32" s="147">
        <v>-2224</v>
      </c>
      <c r="F32" s="147">
        <v>18778</v>
      </c>
      <c r="G32" s="148">
        <v>4723</v>
      </c>
      <c r="H32" s="148">
        <v>14055</v>
      </c>
      <c r="I32" s="147">
        <v>16554</v>
      </c>
      <c r="J32" s="148">
        <v>211</v>
      </c>
      <c r="K32" s="148">
        <v>16343</v>
      </c>
      <c r="L32" s="725" t="s">
        <v>490</v>
      </c>
      <c r="M32" s="726"/>
    </row>
    <row r="33" spans="1:13" ht="24" customHeight="1">
      <c r="A33" s="408">
        <v>34</v>
      </c>
      <c r="B33" s="409" t="s">
        <v>488</v>
      </c>
      <c r="C33" s="94">
        <v>30925</v>
      </c>
      <c r="D33" s="85">
        <v>1106</v>
      </c>
      <c r="E33" s="94">
        <v>32031</v>
      </c>
      <c r="F33" s="94">
        <v>32303</v>
      </c>
      <c r="G33" s="85">
        <v>2082</v>
      </c>
      <c r="H33" s="85">
        <v>30221</v>
      </c>
      <c r="I33" s="94">
        <v>64334</v>
      </c>
      <c r="J33" s="85">
        <v>705</v>
      </c>
      <c r="K33" s="85">
        <v>63629</v>
      </c>
      <c r="L33" s="727" t="s">
        <v>489</v>
      </c>
      <c r="M33" s="728"/>
    </row>
    <row r="34" spans="1:13" ht="24" customHeight="1">
      <c r="A34" s="405">
        <v>36</v>
      </c>
      <c r="B34" s="406" t="s">
        <v>487</v>
      </c>
      <c r="C34" s="147">
        <v>211480</v>
      </c>
      <c r="D34" s="148">
        <v>33477</v>
      </c>
      <c r="E34" s="147">
        <v>244957</v>
      </c>
      <c r="F34" s="147">
        <v>228371</v>
      </c>
      <c r="G34" s="148">
        <v>27595</v>
      </c>
      <c r="H34" s="148">
        <v>200776</v>
      </c>
      <c r="I34" s="147">
        <v>473328</v>
      </c>
      <c r="J34" s="148">
        <v>17141</v>
      </c>
      <c r="K34" s="148">
        <v>456187</v>
      </c>
      <c r="L34" s="725" t="s">
        <v>486</v>
      </c>
      <c r="M34" s="726"/>
    </row>
    <row r="35" spans="1:13" ht="22.5">
      <c r="A35" s="408">
        <v>37</v>
      </c>
      <c r="B35" s="409" t="s">
        <v>485</v>
      </c>
      <c r="C35" s="94">
        <v>7919</v>
      </c>
      <c r="D35" s="85">
        <v>1962</v>
      </c>
      <c r="E35" s="94">
        <v>9881</v>
      </c>
      <c r="F35" s="94">
        <v>18614</v>
      </c>
      <c r="G35" s="85">
        <v>3924</v>
      </c>
      <c r="H35" s="85">
        <v>14690</v>
      </c>
      <c r="I35" s="94">
        <v>28495</v>
      </c>
      <c r="J35" s="85">
        <v>15123</v>
      </c>
      <c r="K35" s="85">
        <v>13372</v>
      </c>
      <c r="L35" s="727" t="s">
        <v>484</v>
      </c>
      <c r="M35" s="728"/>
    </row>
    <row r="36" spans="1:13" ht="15.75">
      <c r="A36" s="405" t="s">
        <v>89</v>
      </c>
      <c r="B36" s="406" t="s">
        <v>302</v>
      </c>
      <c r="C36" s="147">
        <v>2787080</v>
      </c>
      <c r="D36" s="148">
        <v>572705</v>
      </c>
      <c r="E36" s="147">
        <v>3359785</v>
      </c>
      <c r="F36" s="147">
        <v>10312189</v>
      </c>
      <c r="G36" s="148">
        <v>404367</v>
      </c>
      <c r="H36" s="148">
        <v>9907822</v>
      </c>
      <c r="I36" s="147">
        <v>13671974</v>
      </c>
      <c r="J36" s="148">
        <v>6953622</v>
      </c>
      <c r="K36" s="148">
        <v>6718352</v>
      </c>
      <c r="L36" s="733" t="s">
        <v>468</v>
      </c>
      <c r="M36" s="734"/>
    </row>
    <row r="37" spans="1:13">
      <c r="A37" s="408">
        <v>40</v>
      </c>
      <c r="B37" s="409" t="s">
        <v>469</v>
      </c>
      <c r="C37" s="94">
        <v>2787080</v>
      </c>
      <c r="D37" s="85">
        <v>572705</v>
      </c>
      <c r="E37" s="94">
        <v>3359785</v>
      </c>
      <c r="F37" s="94">
        <v>10312189</v>
      </c>
      <c r="G37" s="85">
        <v>404367</v>
      </c>
      <c r="H37" s="85">
        <v>9907822</v>
      </c>
      <c r="I37" s="94">
        <v>13671974</v>
      </c>
      <c r="J37" s="85">
        <v>6953622</v>
      </c>
      <c r="K37" s="85">
        <v>6718352</v>
      </c>
      <c r="L37" s="727" t="s">
        <v>468</v>
      </c>
      <c r="M37" s="728"/>
    </row>
    <row r="38" spans="1:13" ht="35.25" customHeight="1">
      <c r="A38" s="679" t="s">
        <v>4</v>
      </c>
      <c r="B38" s="679"/>
      <c r="C38" s="194">
        <v>446765697</v>
      </c>
      <c r="D38" s="194">
        <v>20930997</v>
      </c>
      <c r="E38" s="194">
        <v>467696694</v>
      </c>
      <c r="F38" s="194">
        <v>105310551</v>
      </c>
      <c r="G38" s="194">
        <v>28173616</v>
      </c>
      <c r="H38" s="194">
        <v>77136935</v>
      </c>
      <c r="I38" s="194">
        <v>573007245</v>
      </c>
      <c r="J38" s="194">
        <v>32567427</v>
      </c>
      <c r="K38" s="194">
        <v>540439818</v>
      </c>
      <c r="L38" s="679" t="s">
        <v>0</v>
      </c>
      <c r="M38" s="679"/>
    </row>
    <row r="40" spans="1:13" ht="20.25" customHeight="1">
      <c r="C40" s="211"/>
      <c r="D40" s="211"/>
      <c r="E40" s="211"/>
      <c r="F40" s="211"/>
      <c r="G40" s="211"/>
      <c r="H40" s="211"/>
      <c r="I40" s="211"/>
      <c r="J40" s="211"/>
      <c r="K40" s="211"/>
    </row>
    <row r="41" spans="1:13">
      <c r="C41" s="211"/>
      <c r="D41" s="211"/>
      <c r="E41" s="211"/>
      <c r="F41" s="211"/>
      <c r="G41" s="211"/>
      <c r="H41" s="211"/>
      <c r="I41" s="211"/>
      <c r="J41" s="211"/>
      <c r="K41" s="211"/>
    </row>
  </sheetData>
  <mergeCells count="49">
    <mergeCell ref="L24:M24"/>
    <mergeCell ref="L23:M23"/>
    <mergeCell ref="L18:M18"/>
    <mergeCell ref="L22:M22"/>
    <mergeCell ref="L11:M11"/>
    <mergeCell ref="L12:M12"/>
    <mergeCell ref="L13:M13"/>
    <mergeCell ref="L14:M14"/>
    <mergeCell ref="L15:M15"/>
    <mergeCell ref="L16:M16"/>
    <mergeCell ref="L17:M17"/>
    <mergeCell ref="L20:M20"/>
    <mergeCell ref="L19:M19"/>
    <mergeCell ref="L21:M21"/>
    <mergeCell ref="A6:B6"/>
    <mergeCell ref="A7:A10"/>
    <mergeCell ref="B7:B10"/>
    <mergeCell ref="C7:C8"/>
    <mergeCell ref="D7:D8"/>
    <mergeCell ref="C6:K6"/>
    <mergeCell ref="L7:M10"/>
    <mergeCell ref="C9:C10"/>
    <mergeCell ref="D9:D10"/>
    <mergeCell ref="E9:E10"/>
    <mergeCell ref="E7:E8"/>
    <mergeCell ref="F7:H7"/>
    <mergeCell ref="I7:K7"/>
    <mergeCell ref="F8:H8"/>
    <mergeCell ref="I8:K8"/>
    <mergeCell ref="A1:M1"/>
    <mergeCell ref="A2:M2"/>
    <mergeCell ref="A3:M3"/>
    <mergeCell ref="A4:M4"/>
    <mergeCell ref="A5:M5"/>
    <mergeCell ref="L29:M29"/>
    <mergeCell ref="L27:M27"/>
    <mergeCell ref="L28:M28"/>
    <mergeCell ref="L25:M25"/>
    <mergeCell ref="L26:M26"/>
    <mergeCell ref="L32:M32"/>
    <mergeCell ref="L33:M33"/>
    <mergeCell ref="L34:M34"/>
    <mergeCell ref="L30:M30"/>
    <mergeCell ref="L31:M31"/>
    <mergeCell ref="L38:M38"/>
    <mergeCell ref="A38:B38"/>
    <mergeCell ref="L35:M35"/>
    <mergeCell ref="L36:M36"/>
    <mergeCell ref="L37:M37"/>
  </mergeCells>
  <printOptions horizontalCentered="1"/>
  <pageMargins left="0" right="0" top="0.39370078740157483" bottom="0" header="0.51181102362204722" footer="0.51181102362204722"/>
  <pageSetup paperSize="9" scale="80" orientation="landscape" r:id="rId1"/>
  <headerFooter alignWithMargins="0"/>
  <rowBreaks count="1" manualBreakCount="1">
    <brk id="30"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76"/>
  <sheetViews>
    <sheetView view="pageBreakPreview" topLeftCell="A5" zoomScaleNormal="100" zoomScaleSheetLayoutView="100" workbookViewId="0">
      <selection activeCell="A3" sqref="A3:M3"/>
    </sheetView>
  </sheetViews>
  <sheetFormatPr defaultRowHeight="15"/>
  <cols>
    <col min="1" max="1" width="16.77734375" style="1" customWidth="1"/>
    <col min="2" max="10" width="8.77734375" style="1" customWidth="1"/>
    <col min="11" max="11" width="16.77734375" style="1" customWidth="1"/>
    <col min="12" max="16384" width="8.88671875" style="1"/>
  </cols>
  <sheetData>
    <row r="1" spans="1:15" s="14" customFormat="1" ht="48.75" customHeight="1">
      <c r="A1" s="493"/>
      <c r="B1" s="493"/>
      <c r="C1" s="493"/>
      <c r="D1" s="493"/>
      <c r="E1" s="493"/>
      <c r="F1" s="493"/>
      <c r="G1" s="493"/>
      <c r="H1" s="493"/>
      <c r="I1" s="493"/>
      <c r="J1" s="493"/>
      <c r="K1" s="493"/>
      <c r="L1" s="15"/>
      <c r="M1" s="15"/>
      <c r="N1" s="15"/>
      <c r="O1" s="15"/>
    </row>
    <row r="2" spans="1:15" ht="20.25">
      <c r="A2" s="628" t="s">
        <v>131</v>
      </c>
      <c r="B2" s="628"/>
      <c r="C2" s="628"/>
      <c r="D2" s="628"/>
      <c r="E2" s="628"/>
      <c r="F2" s="628"/>
      <c r="G2" s="628"/>
      <c r="H2" s="628"/>
      <c r="I2" s="628"/>
      <c r="J2" s="628"/>
      <c r="K2" s="628"/>
    </row>
    <row r="3" spans="1:15" ht="20.25">
      <c r="A3" s="628" t="s">
        <v>342</v>
      </c>
      <c r="B3" s="628"/>
      <c r="C3" s="628"/>
      <c r="D3" s="628"/>
      <c r="E3" s="628"/>
      <c r="F3" s="628"/>
      <c r="G3" s="628"/>
      <c r="H3" s="628"/>
      <c r="I3" s="628"/>
      <c r="J3" s="628"/>
      <c r="K3" s="628"/>
    </row>
    <row r="4" spans="1:15" ht="15.75" customHeight="1">
      <c r="A4" s="632" t="s">
        <v>132</v>
      </c>
      <c r="B4" s="632"/>
      <c r="C4" s="632"/>
      <c r="D4" s="632"/>
      <c r="E4" s="632"/>
      <c r="F4" s="632"/>
      <c r="G4" s="632"/>
      <c r="H4" s="632"/>
      <c r="I4" s="632"/>
      <c r="J4" s="632"/>
      <c r="K4" s="632"/>
    </row>
    <row r="5" spans="1:15" ht="15.75" customHeight="1">
      <c r="A5" s="632" t="s">
        <v>341</v>
      </c>
      <c r="B5" s="632"/>
      <c r="C5" s="632"/>
      <c r="D5" s="632"/>
      <c r="E5" s="632"/>
      <c r="F5" s="632"/>
      <c r="G5" s="632"/>
      <c r="H5" s="632"/>
      <c r="I5" s="632"/>
      <c r="J5" s="632"/>
      <c r="K5" s="632"/>
    </row>
    <row r="6" spans="1:15" ht="15.75">
      <c r="A6" s="633" t="s">
        <v>358</v>
      </c>
      <c r="B6" s="633"/>
      <c r="C6" s="625">
        <v>2012</v>
      </c>
      <c r="D6" s="625"/>
      <c r="E6" s="625"/>
      <c r="F6" s="625"/>
      <c r="G6" s="625"/>
      <c r="H6" s="625"/>
      <c r="I6" s="625"/>
      <c r="J6" s="52"/>
      <c r="K6" s="77" t="s">
        <v>357</v>
      </c>
    </row>
    <row r="7" spans="1:15" ht="21" customHeight="1">
      <c r="A7" s="693" t="s">
        <v>109</v>
      </c>
      <c r="B7" s="686" t="s">
        <v>52</v>
      </c>
      <c r="C7" s="686" t="s">
        <v>53</v>
      </c>
      <c r="D7" s="686" t="s">
        <v>54</v>
      </c>
      <c r="E7" s="686" t="s">
        <v>55</v>
      </c>
      <c r="F7" s="686"/>
      <c r="G7" s="686"/>
      <c r="H7" s="686" t="s">
        <v>56</v>
      </c>
      <c r="I7" s="686"/>
      <c r="J7" s="686"/>
      <c r="K7" s="696" t="s">
        <v>106</v>
      </c>
    </row>
    <row r="8" spans="1:15" ht="21" customHeight="1">
      <c r="A8" s="694"/>
      <c r="B8" s="687"/>
      <c r="C8" s="687"/>
      <c r="D8" s="687"/>
      <c r="E8" s="691" t="s">
        <v>57</v>
      </c>
      <c r="F8" s="691"/>
      <c r="G8" s="691"/>
      <c r="H8" s="691" t="s">
        <v>58</v>
      </c>
      <c r="I8" s="691"/>
      <c r="J8" s="691"/>
      <c r="K8" s="697"/>
    </row>
    <row r="9" spans="1:15" ht="21" customHeight="1">
      <c r="A9" s="694"/>
      <c r="B9" s="790" t="s">
        <v>59</v>
      </c>
      <c r="C9" s="692" t="s">
        <v>60</v>
      </c>
      <c r="D9" s="692" t="s">
        <v>61</v>
      </c>
      <c r="E9" s="139" t="s">
        <v>0</v>
      </c>
      <c r="F9" s="139" t="s">
        <v>62</v>
      </c>
      <c r="G9" s="139" t="s">
        <v>63</v>
      </c>
      <c r="H9" s="139" t="s">
        <v>0</v>
      </c>
      <c r="I9" s="139" t="s">
        <v>64</v>
      </c>
      <c r="J9" s="139" t="s">
        <v>65</v>
      </c>
      <c r="K9" s="697"/>
    </row>
    <row r="10" spans="1:15" ht="21" customHeight="1">
      <c r="A10" s="695"/>
      <c r="B10" s="791"/>
      <c r="C10" s="691"/>
      <c r="D10" s="691"/>
      <c r="E10" s="140" t="s">
        <v>4</v>
      </c>
      <c r="F10" s="141" t="s">
        <v>66</v>
      </c>
      <c r="G10" s="141" t="s">
        <v>67</v>
      </c>
      <c r="H10" s="140" t="s">
        <v>4</v>
      </c>
      <c r="I10" s="141" t="s">
        <v>68</v>
      </c>
      <c r="J10" s="141" t="s">
        <v>69</v>
      </c>
      <c r="K10" s="698"/>
    </row>
    <row r="11" spans="1:15" s="6" customFormat="1" ht="58.5" customHeight="1" thickBot="1">
      <c r="A11" s="277" t="s">
        <v>98</v>
      </c>
      <c r="B11" s="81">
        <f>D11-C11</f>
        <v>71260895</v>
      </c>
      <c r="C11" s="278">
        <v>6737750</v>
      </c>
      <c r="D11" s="81">
        <f>H11-E11</f>
        <v>77998645</v>
      </c>
      <c r="E11" s="81">
        <f>G11+F11</f>
        <v>23604748</v>
      </c>
      <c r="F11" s="278">
        <v>7776172</v>
      </c>
      <c r="G11" s="278">
        <v>15828576</v>
      </c>
      <c r="H11" s="81">
        <f>J11+I11</f>
        <v>101603393</v>
      </c>
      <c r="I11" s="278">
        <v>10930093</v>
      </c>
      <c r="J11" s="278">
        <v>90673300</v>
      </c>
      <c r="K11" s="263" t="s">
        <v>101</v>
      </c>
    </row>
    <row r="12" spans="1:15" s="6" customFormat="1" ht="58.5" customHeight="1" thickTop="1" thickBot="1">
      <c r="A12" s="270" t="s">
        <v>102</v>
      </c>
      <c r="B12" s="391">
        <f t="shared" ref="B12:B13" si="0">D12-C12</f>
        <v>108343566</v>
      </c>
      <c r="C12" s="144">
        <v>3280392</v>
      </c>
      <c r="D12" s="391">
        <f t="shared" ref="D12:D13" si="1">H12-E12</f>
        <v>111623958</v>
      </c>
      <c r="E12" s="391">
        <f t="shared" ref="E12:E13" si="2">G12+F12</f>
        <v>42377969</v>
      </c>
      <c r="F12" s="144">
        <v>4440990</v>
      </c>
      <c r="G12" s="144">
        <v>37936979</v>
      </c>
      <c r="H12" s="391">
        <f t="shared" ref="H12:H13" si="3">J12+I12</f>
        <v>154001927</v>
      </c>
      <c r="I12" s="144">
        <v>14459386</v>
      </c>
      <c r="J12" s="144">
        <v>139542541</v>
      </c>
      <c r="K12" s="262" t="s">
        <v>103</v>
      </c>
    </row>
    <row r="13" spans="1:15" s="6" customFormat="1" ht="58.5" customHeight="1" thickTop="1">
      <c r="A13" s="382" t="s">
        <v>104</v>
      </c>
      <c r="B13" s="82">
        <f t="shared" si="0"/>
        <v>267161204</v>
      </c>
      <c r="C13" s="74">
        <v>10912854</v>
      </c>
      <c r="D13" s="82">
        <f t="shared" si="1"/>
        <v>278074058</v>
      </c>
      <c r="E13" s="82">
        <f t="shared" si="2"/>
        <v>39327866</v>
      </c>
      <c r="F13" s="74">
        <v>15956456</v>
      </c>
      <c r="G13" s="74">
        <v>23371410</v>
      </c>
      <c r="H13" s="82">
        <f t="shared" si="3"/>
        <v>317401924</v>
      </c>
      <c r="I13" s="74">
        <v>7177947</v>
      </c>
      <c r="J13" s="74">
        <v>310223977</v>
      </c>
      <c r="K13" s="383" t="s">
        <v>105</v>
      </c>
    </row>
    <row r="14" spans="1:15" s="12" customFormat="1" ht="66.75" customHeight="1">
      <c r="A14" s="258" t="s">
        <v>4</v>
      </c>
      <c r="B14" s="145">
        <f t="shared" ref="B14:I14" si="4">B11+B12+B13</f>
        <v>446765665</v>
      </c>
      <c r="C14" s="145">
        <f t="shared" si="4"/>
        <v>20930996</v>
      </c>
      <c r="D14" s="145">
        <f t="shared" si="4"/>
        <v>467696661</v>
      </c>
      <c r="E14" s="145">
        <f t="shared" si="4"/>
        <v>105310583</v>
      </c>
      <c r="F14" s="145">
        <f t="shared" si="4"/>
        <v>28173618</v>
      </c>
      <c r="G14" s="145">
        <f t="shared" si="4"/>
        <v>77136965</v>
      </c>
      <c r="H14" s="145">
        <f t="shared" si="4"/>
        <v>573007244</v>
      </c>
      <c r="I14" s="145">
        <f t="shared" si="4"/>
        <v>32567426</v>
      </c>
      <c r="J14" s="145">
        <f>J11+J12+J13</f>
        <v>540439818</v>
      </c>
      <c r="K14" s="381" t="s">
        <v>0</v>
      </c>
    </row>
    <row r="15" spans="1:15">
      <c r="B15" s="75"/>
      <c r="C15" s="75"/>
      <c r="D15" s="75"/>
      <c r="E15" s="75"/>
      <c r="F15" s="75"/>
      <c r="G15" s="75"/>
      <c r="H15" s="75"/>
      <c r="I15" s="75"/>
      <c r="J15" s="75"/>
    </row>
    <row r="16" spans="1:15" ht="18">
      <c r="A16" s="221"/>
      <c r="B16" s="75"/>
      <c r="C16" s="75"/>
      <c r="D16" s="75"/>
      <c r="E16" s="75"/>
      <c r="F16" s="75"/>
      <c r="G16" s="75"/>
      <c r="H16" s="75"/>
      <c r="I16" s="75"/>
      <c r="J16" s="75"/>
    </row>
    <row r="17" spans="1:10" ht="19.5" customHeight="1">
      <c r="B17" s="211"/>
      <c r="C17" s="211"/>
      <c r="D17" s="211"/>
      <c r="E17" s="211"/>
      <c r="F17" s="211"/>
      <c r="G17" s="211"/>
      <c r="H17" s="211"/>
      <c r="I17" s="211"/>
      <c r="J17" s="211"/>
    </row>
    <row r="18" spans="1:10">
      <c r="B18" s="211"/>
      <c r="C18" s="211"/>
      <c r="D18" s="211"/>
      <c r="E18" s="211"/>
      <c r="F18" s="211"/>
      <c r="G18" s="211"/>
      <c r="H18" s="211"/>
      <c r="I18" s="211"/>
      <c r="J18" s="211"/>
    </row>
    <row r="19" spans="1:10" ht="18">
      <c r="A19" s="221"/>
    </row>
    <row r="20" spans="1:10" ht="18">
      <c r="A20" s="221"/>
    </row>
    <row r="21" spans="1:10" ht="18">
      <c r="A21" s="221"/>
    </row>
    <row r="22" spans="1:10" ht="18">
      <c r="A22" s="221"/>
    </row>
    <row r="23" spans="1:10" ht="18">
      <c r="A23" s="221"/>
    </row>
    <row r="25" spans="1:10" ht="18">
      <c r="A25" s="221"/>
    </row>
    <row r="27" spans="1:10" ht="18">
      <c r="A27" s="221"/>
    </row>
    <row r="29" spans="1:10" ht="18">
      <c r="A29" s="221"/>
    </row>
    <row r="30" spans="1:10" ht="18">
      <c r="A30" s="221"/>
    </row>
    <row r="32" spans="1:10" ht="18">
      <c r="A32" s="221"/>
    </row>
    <row r="34" spans="1:1" ht="18">
      <c r="A34" s="221"/>
    </row>
    <row r="36" spans="1:1" ht="18">
      <c r="A36" s="221"/>
    </row>
    <row r="38" spans="1:1" ht="18">
      <c r="A38" s="221"/>
    </row>
    <row r="40" spans="1:1" ht="18">
      <c r="A40" s="221"/>
    </row>
    <row r="41" spans="1:1" ht="18">
      <c r="A41" s="221"/>
    </row>
    <row r="43" spans="1:1" ht="18">
      <c r="A43" s="221"/>
    </row>
    <row r="45" spans="1:1" ht="18">
      <c r="A45" s="221"/>
    </row>
    <row r="46" spans="1:1" ht="18">
      <c r="A46" s="221"/>
    </row>
    <row r="48" spans="1:1" ht="18">
      <c r="A48" s="221"/>
    </row>
    <row r="49" spans="1:1" ht="18">
      <c r="A49" s="221"/>
    </row>
    <row r="50" spans="1:1" ht="18">
      <c r="A50" s="221"/>
    </row>
    <row r="52" spans="1:1" ht="18">
      <c r="A52" s="221"/>
    </row>
    <row r="54" spans="1:1" ht="18">
      <c r="A54" s="221"/>
    </row>
    <row r="55" spans="1:1" ht="18">
      <c r="A55" s="206"/>
    </row>
    <row r="56" spans="1:1" ht="18">
      <c r="A56" s="206"/>
    </row>
    <row r="58" spans="1:1" ht="18">
      <c r="A58" s="206"/>
    </row>
    <row r="59" spans="1:1" ht="18">
      <c r="A59" s="206"/>
    </row>
    <row r="60" spans="1:1" ht="18">
      <c r="A60" s="206"/>
    </row>
    <row r="61" spans="1:1" ht="18">
      <c r="A61" s="206"/>
    </row>
    <row r="62" spans="1:1" ht="18">
      <c r="A62" s="206"/>
    </row>
    <row r="64" spans="1:1" ht="18">
      <c r="A64" s="206"/>
    </row>
    <row r="66" spans="1:8" ht="18">
      <c r="A66" s="206"/>
    </row>
    <row r="68" spans="1:8" ht="18">
      <c r="A68" s="206"/>
    </row>
    <row r="70" spans="1:8" ht="18">
      <c r="A70" s="206"/>
    </row>
    <row r="73" spans="1:8" ht="18">
      <c r="A73" s="206"/>
    </row>
    <row r="76" spans="1:8">
      <c r="C76" s="211">
        <f t="shared" ref="C76:H76" si="5">C13+C14+C16+C19+C20+C21+C22+C23+C25+C27+C29+C30+C32+C34+C36+C38+C40+C41+C43+C45+C46+C48+C49+C50+C52+C54+C55+C56+C58+C59+C60+C61+C62+C64+C66+C68+C70+C73</f>
        <v>31843850</v>
      </c>
      <c r="D76" s="211">
        <f t="shared" si="5"/>
        <v>745770719</v>
      </c>
      <c r="E76" s="211">
        <f t="shared" si="5"/>
        <v>144638449</v>
      </c>
      <c r="F76" s="211">
        <f t="shared" si="5"/>
        <v>44130074</v>
      </c>
      <c r="G76" s="211">
        <f t="shared" si="5"/>
        <v>100508375</v>
      </c>
      <c r="H76" s="211">
        <f t="shared" si="5"/>
        <v>890409168</v>
      </c>
    </row>
  </sheetData>
  <mergeCells count="19">
    <mergeCell ref="K7:K10"/>
    <mergeCell ref="E8:G8"/>
    <mergeCell ref="H8:J8"/>
    <mergeCell ref="B9:B10"/>
    <mergeCell ref="C9:C10"/>
    <mergeCell ref="D9:D10"/>
    <mergeCell ref="H7:J7"/>
    <mergeCell ref="A7:A10"/>
    <mergeCell ref="B7:B8"/>
    <mergeCell ref="C7:C8"/>
    <mergeCell ref="D7:D8"/>
    <mergeCell ref="E7:G7"/>
    <mergeCell ref="A6:B6"/>
    <mergeCell ref="C6:I6"/>
    <mergeCell ref="A1:K1"/>
    <mergeCell ref="A2:K2"/>
    <mergeCell ref="A3:K3"/>
    <mergeCell ref="A4:K4"/>
    <mergeCell ref="A5:K5"/>
  </mergeCells>
  <printOptions horizontalCentered="1" verticalCentered="1"/>
  <pageMargins left="0" right="0" top="0" bottom="0" header="0.51181102362204722" footer="0.51181102362204722"/>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topLeftCell="A25" zoomScaleNormal="100" zoomScaleSheetLayoutView="100" workbookViewId="0">
      <selection activeCell="C44" sqref="C44"/>
    </sheetView>
  </sheetViews>
  <sheetFormatPr defaultRowHeight="15"/>
  <cols>
    <col min="1" max="1" width="5.44140625" style="53" customWidth="1"/>
    <col min="2" max="2" width="52.77734375" style="100" customWidth="1"/>
    <col min="3" max="3" width="6" style="19" bestFit="1" customWidth="1"/>
    <col min="4" max="4" width="45.88671875" style="19" bestFit="1" customWidth="1"/>
    <col min="5" max="5" width="4.5546875" style="20" bestFit="1" customWidth="1"/>
    <col min="6" max="8" width="1.6640625" style="19" bestFit="1" customWidth="1"/>
    <col min="9" max="11" width="1.5546875" style="19" bestFit="1" customWidth="1"/>
    <col min="12" max="16384" width="8.88671875" style="19"/>
  </cols>
  <sheetData>
    <row r="1" spans="1:10" s="22" customFormat="1" ht="19.5" customHeight="1">
      <c r="A1" s="98"/>
      <c r="B1" s="99"/>
      <c r="C1" s="502"/>
      <c r="D1" s="502"/>
      <c r="E1" s="502"/>
      <c r="F1" s="23"/>
      <c r="G1" s="23"/>
      <c r="H1" s="23"/>
      <c r="I1" s="23"/>
      <c r="J1" s="23"/>
    </row>
    <row r="2" spans="1:10" ht="19.5" customHeight="1">
      <c r="A2" s="503" t="s">
        <v>601</v>
      </c>
      <c r="B2" s="503"/>
      <c r="C2" s="503"/>
      <c r="D2" s="503"/>
      <c r="E2" s="503"/>
    </row>
    <row r="3" spans="1:10" ht="19.5" customHeight="1">
      <c r="A3" s="504" t="s">
        <v>602</v>
      </c>
      <c r="B3" s="504"/>
      <c r="C3" s="504"/>
      <c r="D3" s="504"/>
      <c r="E3" s="504"/>
    </row>
    <row r="4" spans="1:10" ht="36.75">
      <c r="A4" s="280" t="s">
        <v>386</v>
      </c>
      <c r="B4" s="281" t="s">
        <v>384</v>
      </c>
      <c r="C4" s="282" t="s">
        <v>387</v>
      </c>
      <c r="D4" s="283" t="s">
        <v>385</v>
      </c>
      <c r="E4" s="284" t="s">
        <v>383</v>
      </c>
    </row>
    <row r="5" spans="1:10" s="21" customFormat="1" ht="16.5" thickBot="1">
      <c r="A5" s="102"/>
      <c r="B5" s="101" t="s">
        <v>404</v>
      </c>
      <c r="C5" s="484">
        <v>3</v>
      </c>
      <c r="D5" s="104" t="s">
        <v>388</v>
      </c>
      <c r="E5" s="96"/>
    </row>
    <row r="6" spans="1:10" s="21" customFormat="1" ht="17.25" thickTop="1" thickBot="1">
      <c r="A6" s="285"/>
      <c r="B6" s="286" t="s">
        <v>403</v>
      </c>
      <c r="C6" s="485">
        <v>6</v>
      </c>
      <c r="D6" s="287" t="s">
        <v>389</v>
      </c>
      <c r="E6" s="288"/>
    </row>
    <row r="7" spans="1:10" s="21" customFormat="1" ht="17.25" thickTop="1" thickBot="1">
      <c r="A7" s="103"/>
      <c r="B7" s="101" t="s">
        <v>402</v>
      </c>
      <c r="C7" s="486">
        <v>8</v>
      </c>
      <c r="D7" s="104" t="s">
        <v>390</v>
      </c>
      <c r="E7" s="97"/>
    </row>
    <row r="8" spans="1:10" s="21" customFormat="1" ht="17.25" thickTop="1" thickBot="1">
      <c r="A8" s="285"/>
      <c r="B8" s="286" t="s">
        <v>401</v>
      </c>
      <c r="C8" s="485">
        <v>9</v>
      </c>
      <c r="D8" s="287" t="s">
        <v>391</v>
      </c>
      <c r="E8" s="288"/>
    </row>
    <row r="9" spans="1:10" s="21" customFormat="1" ht="30.75" customHeight="1" thickTop="1" thickBot="1">
      <c r="A9" s="103"/>
      <c r="B9" s="109" t="s">
        <v>400</v>
      </c>
      <c r="C9" s="486"/>
      <c r="D9" s="105" t="s">
        <v>392</v>
      </c>
      <c r="E9" s="97"/>
    </row>
    <row r="10" spans="1:10" s="21" customFormat="1" ht="15.95" customHeight="1" thickTop="1" thickBot="1">
      <c r="A10" s="293">
        <v>1</v>
      </c>
      <c r="B10" s="291" t="s">
        <v>410</v>
      </c>
      <c r="C10" s="485">
        <v>19</v>
      </c>
      <c r="D10" s="287" t="s">
        <v>411</v>
      </c>
      <c r="E10" s="289">
        <v>1</v>
      </c>
    </row>
    <row r="11" spans="1:10" s="21" customFormat="1" ht="15.95" customHeight="1" thickTop="1" thickBot="1">
      <c r="A11" s="294" t="s">
        <v>519</v>
      </c>
      <c r="B11" s="110" t="s">
        <v>412</v>
      </c>
      <c r="C11" s="486">
        <v>21</v>
      </c>
      <c r="D11" s="106" t="s">
        <v>413</v>
      </c>
      <c r="E11" s="107">
        <v>2</v>
      </c>
    </row>
    <row r="12" spans="1:10" s="21" customFormat="1" ht="15.95" customHeight="1" thickTop="1" thickBot="1">
      <c r="A12" s="293">
        <v>3</v>
      </c>
      <c r="B12" s="291" t="s">
        <v>414</v>
      </c>
      <c r="C12" s="485">
        <v>23</v>
      </c>
      <c r="D12" s="290" t="s">
        <v>415</v>
      </c>
      <c r="E12" s="289">
        <v>3</v>
      </c>
    </row>
    <row r="13" spans="1:10" s="21" customFormat="1" ht="29.25" customHeight="1" thickTop="1" thickBot="1">
      <c r="A13" s="295"/>
      <c r="B13" s="109" t="s">
        <v>399</v>
      </c>
      <c r="C13" s="486"/>
      <c r="D13" s="105" t="s">
        <v>393</v>
      </c>
      <c r="E13" s="107"/>
    </row>
    <row r="14" spans="1:10" s="21" customFormat="1" ht="17.100000000000001" customHeight="1" thickTop="1" thickBot="1">
      <c r="A14" s="293">
        <v>4</v>
      </c>
      <c r="B14" s="291" t="s">
        <v>416</v>
      </c>
      <c r="C14" s="485">
        <v>26</v>
      </c>
      <c r="D14" s="287" t="s">
        <v>417</v>
      </c>
      <c r="E14" s="289">
        <v>4</v>
      </c>
    </row>
    <row r="15" spans="1:10" s="21" customFormat="1" ht="17.100000000000001" customHeight="1" thickTop="1" thickBot="1">
      <c r="A15" s="294">
        <v>5</v>
      </c>
      <c r="B15" s="110" t="s">
        <v>418</v>
      </c>
      <c r="C15" s="486">
        <v>27</v>
      </c>
      <c r="D15" s="104" t="s">
        <v>419</v>
      </c>
      <c r="E15" s="107">
        <v>5</v>
      </c>
    </row>
    <row r="16" spans="1:10" s="21" customFormat="1" ht="17.100000000000001" customHeight="1" thickTop="1" thickBot="1">
      <c r="A16" s="293">
        <v>6</v>
      </c>
      <c r="B16" s="291" t="s">
        <v>420</v>
      </c>
      <c r="C16" s="485">
        <v>28</v>
      </c>
      <c r="D16" s="287" t="s">
        <v>421</v>
      </c>
      <c r="E16" s="289">
        <v>6</v>
      </c>
    </row>
    <row r="17" spans="1:5" s="21" customFormat="1" ht="17.100000000000001" customHeight="1" thickTop="1" thickBot="1">
      <c r="A17" s="294">
        <v>7</v>
      </c>
      <c r="B17" s="110" t="s">
        <v>422</v>
      </c>
      <c r="C17" s="486">
        <v>29</v>
      </c>
      <c r="D17" s="104" t="s">
        <v>423</v>
      </c>
      <c r="E17" s="107">
        <v>7</v>
      </c>
    </row>
    <row r="18" spans="1:5" s="21" customFormat="1" ht="17.100000000000001" customHeight="1" thickTop="1" thickBot="1">
      <c r="A18" s="293">
        <v>8</v>
      </c>
      <c r="B18" s="291" t="s">
        <v>424</v>
      </c>
      <c r="C18" s="485">
        <v>30</v>
      </c>
      <c r="D18" s="287" t="s">
        <v>425</v>
      </c>
      <c r="E18" s="289">
        <v>8</v>
      </c>
    </row>
    <row r="19" spans="1:5" s="21" customFormat="1" ht="17.100000000000001" customHeight="1" thickTop="1" thickBot="1">
      <c r="A19" s="294">
        <v>9</v>
      </c>
      <c r="B19" s="110" t="s">
        <v>426</v>
      </c>
      <c r="C19" s="486">
        <v>31</v>
      </c>
      <c r="D19" s="104" t="s">
        <v>427</v>
      </c>
      <c r="E19" s="107">
        <v>9</v>
      </c>
    </row>
    <row r="20" spans="1:5" s="21" customFormat="1" ht="17.100000000000001" customHeight="1" thickTop="1" thickBot="1">
      <c r="A20" s="293">
        <v>10</v>
      </c>
      <c r="B20" s="291" t="s">
        <v>428</v>
      </c>
      <c r="C20" s="485">
        <v>32</v>
      </c>
      <c r="D20" s="287" t="s">
        <v>429</v>
      </c>
      <c r="E20" s="289">
        <v>10</v>
      </c>
    </row>
    <row r="21" spans="1:5" s="21" customFormat="1" ht="17.100000000000001" customHeight="1" thickTop="1" thickBot="1">
      <c r="A21" s="294">
        <v>11</v>
      </c>
      <c r="B21" s="110" t="s">
        <v>430</v>
      </c>
      <c r="C21" s="486">
        <v>33</v>
      </c>
      <c r="D21" s="104" t="s">
        <v>431</v>
      </c>
      <c r="E21" s="107">
        <v>11</v>
      </c>
    </row>
    <row r="22" spans="1:5" s="21" customFormat="1" ht="17.100000000000001" customHeight="1" thickTop="1" thickBot="1">
      <c r="A22" s="293">
        <v>12</v>
      </c>
      <c r="B22" s="291" t="s">
        <v>432</v>
      </c>
      <c r="C22" s="485">
        <v>34</v>
      </c>
      <c r="D22" s="287" t="s">
        <v>433</v>
      </c>
      <c r="E22" s="289">
        <v>12</v>
      </c>
    </row>
    <row r="23" spans="1:5" s="21" customFormat="1" ht="33" thickTop="1" thickBot="1">
      <c r="A23" s="294"/>
      <c r="B23" s="109" t="s">
        <v>396</v>
      </c>
      <c r="C23" s="486"/>
      <c r="D23" s="105" t="s">
        <v>394</v>
      </c>
      <c r="E23" s="107"/>
    </row>
    <row r="24" spans="1:5" s="21" customFormat="1" ht="17.100000000000001" customHeight="1" thickTop="1" thickBot="1">
      <c r="A24" s="293">
        <v>13</v>
      </c>
      <c r="B24" s="291" t="s">
        <v>416</v>
      </c>
      <c r="C24" s="485">
        <v>36</v>
      </c>
      <c r="D24" s="287" t="s">
        <v>417</v>
      </c>
      <c r="E24" s="289">
        <v>13</v>
      </c>
    </row>
    <row r="25" spans="1:5" s="21" customFormat="1" ht="17.100000000000001" customHeight="1" thickTop="1" thickBot="1">
      <c r="A25" s="294">
        <v>14</v>
      </c>
      <c r="B25" s="110" t="s">
        <v>418</v>
      </c>
      <c r="C25" s="486">
        <v>38</v>
      </c>
      <c r="D25" s="104" t="s">
        <v>419</v>
      </c>
      <c r="E25" s="107">
        <v>14</v>
      </c>
    </row>
    <row r="26" spans="1:5" s="21" customFormat="1" ht="17.100000000000001" customHeight="1" thickTop="1" thickBot="1">
      <c r="A26" s="293">
        <v>15</v>
      </c>
      <c r="B26" s="291" t="s">
        <v>420</v>
      </c>
      <c r="C26" s="485">
        <v>40</v>
      </c>
      <c r="D26" s="287" t="s">
        <v>421</v>
      </c>
      <c r="E26" s="289">
        <v>15</v>
      </c>
    </row>
    <row r="27" spans="1:5" s="21" customFormat="1" ht="17.100000000000001" customHeight="1" thickTop="1" thickBot="1">
      <c r="A27" s="294">
        <v>16</v>
      </c>
      <c r="B27" s="110" t="s">
        <v>422</v>
      </c>
      <c r="C27" s="486">
        <v>41</v>
      </c>
      <c r="D27" s="104" t="s">
        <v>423</v>
      </c>
      <c r="E27" s="107">
        <v>16</v>
      </c>
    </row>
    <row r="28" spans="1:5" s="21" customFormat="1" ht="17.100000000000001" customHeight="1" thickTop="1" thickBot="1">
      <c r="A28" s="293">
        <v>17</v>
      </c>
      <c r="B28" s="291" t="s">
        <v>424</v>
      </c>
      <c r="C28" s="485">
        <v>42</v>
      </c>
      <c r="D28" s="287" t="s">
        <v>425</v>
      </c>
      <c r="E28" s="289">
        <v>17</v>
      </c>
    </row>
    <row r="29" spans="1:5" s="21" customFormat="1" ht="17.100000000000001" customHeight="1" thickTop="1" thickBot="1">
      <c r="A29" s="294">
        <v>18</v>
      </c>
      <c r="B29" s="110" t="s">
        <v>426</v>
      </c>
      <c r="C29" s="486">
        <v>44</v>
      </c>
      <c r="D29" s="104" t="s">
        <v>427</v>
      </c>
      <c r="E29" s="107">
        <v>18</v>
      </c>
    </row>
    <row r="30" spans="1:5" s="21" customFormat="1" ht="17.100000000000001" customHeight="1" thickTop="1" thickBot="1">
      <c r="A30" s="293">
        <v>19</v>
      </c>
      <c r="B30" s="291" t="s">
        <v>428</v>
      </c>
      <c r="C30" s="485">
        <v>46</v>
      </c>
      <c r="D30" s="287" t="s">
        <v>429</v>
      </c>
      <c r="E30" s="289">
        <v>19</v>
      </c>
    </row>
    <row r="31" spans="1:5" s="21" customFormat="1" ht="17.100000000000001" customHeight="1" thickTop="1" thickBot="1">
      <c r="A31" s="294">
        <v>20</v>
      </c>
      <c r="B31" s="110" t="s">
        <v>430</v>
      </c>
      <c r="C31" s="486">
        <v>48</v>
      </c>
      <c r="D31" s="104" t="s">
        <v>431</v>
      </c>
      <c r="E31" s="107">
        <v>20</v>
      </c>
    </row>
    <row r="32" spans="1:5" s="21" customFormat="1" ht="17.100000000000001" customHeight="1" thickTop="1" thickBot="1">
      <c r="A32" s="293">
        <v>21</v>
      </c>
      <c r="B32" s="291" t="s">
        <v>432</v>
      </c>
      <c r="C32" s="485">
        <v>49</v>
      </c>
      <c r="D32" s="287" t="s">
        <v>433</v>
      </c>
      <c r="E32" s="289">
        <v>21</v>
      </c>
    </row>
    <row r="33" spans="1:5" s="21" customFormat="1" ht="33" thickTop="1" thickBot="1">
      <c r="A33" s="296"/>
      <c r="B33" s="109" t="s">
        <v>398</v>
      </c>
      <c r="C33" s="487"/>
      <c r="D33" s="108" t="s">
        <v>395</v>
      </c>
      <c r="E33" s="114"/>
    </row>
    <row r="34" spans="1:5" s="21" customFormat="1" ht="17.25" thickTop="1" thickBot="1">
      <c r="A34" s="293">
        <v>22</v>
      </c>
      <c r="B34" s="291" t="s">
        <v>416</v>
      </c>
      <c r="C34" s="485">
        <v>52</v>
      </c>
      <c r="D34" s="287" t="s">
        <v>417</v>
      </c>
      <c r="E34" s="289">
        <v>22</v>
      </c>
    </row>
    <row r="35" spans="1:5" s="21" customFormat="1" ht="17.25" thickTop="1" thickBot="1">
      <c r="A35" s="294">
        <v>23</v>
      </c>
      <c r="B35" s="110" t="s">
        <v>434</v>
      </c>
      <c r="C35" s="486">
        <v>54</v>
      </c>
      <c r="D35" s="104" t="s">
        <v>419</v>
      </c>
      <c r="E35" s="107">
        <v>23</v>
      </c>
    </row>
    <row r="36" spans="1:5" s="21" customFormat="1" ht="17.25" thickTop="1" thickBot="1">
      <c r="A36" s="293">
        <v>24</v>
      </c>
      <c r="B36" s="291" t="s">
        <v>420</v>
      </c>
      <c r="C36" s="485">
        <v>56</v>
      </c>
      <c r="D36" s="287" t="s">
        <v>421</v>
      </c>
      <c r="E36" s="289">
        <v>24</v>
      </c>
    </row>
    <row r="37" spans="1:5" s="21" customFormat="1" ht="17.25" thickTop="1" thickBot="1">
      <c r="A37" s="294" t="s">
        <v>502</v>
      </c>
      <c r="B37" s="110" t="s">
        <v>422</v>
      </c>
      <c r="C37" s="486">
        <v>57</v>
      </c>
      <c r="D37" s="104" t="s">
        <v>423</v>
      </c>
      <c r="E37" s="107">
        <v>25</v>
      </c>
    </row>
    <row r="38" spans="1:5" s="21" customFormat="1" ht="17.25" thickTop="1" thickBot="1">
      <c r="A38" s="293">
        <v>26</v>
      </c>
      <c r="B38" s="291" t="s">
        <v>424</v>
      </c>
      <c r="C38" s="485">
        <v>58</v>
      </c>
      <c r="D38" s="287" t="s">
        <v>425</v>
      </c>
      <c r="E38" s="289">
        <v>26</v>
      </c>
    </row>
    <row r="39" spans="1:5" s="21" customFormat="1" ht="17.25" thickTop="1" thickBot="1">
      <c r="A39" s="294">
        <v>27</v>
      </c>
      <c r="B39" s="110" t="s">
        <v>426</v>
      </c>
      <c r="C39" s="486">
        <v>60</v>
      </c>
      <c r="D39" s="104" t="s">
        <v>427</v>
      </c>
      <c r="E39" s="107">
        <v>27</v>
      </c>
    </row>
    <row r="40" spans="1:5" s="21" customFormat="1" ht="17.25" thickTop="1" thickBot="1">
      <c r="A40" s="293" t="s">
        <v>520</v>
      </c>
      <c r="B40" s="291" t="s">
        <v>428</v>
      </c>
      <c r="C40" s="485">
        <v>62</v>
      </c>
      <c r="D40" s="287" t="s">
        <v>522</v>
      </c>
      <c r="E40" s="289" t="s">
        <v>520</v>
      </c>
    </row>
    <row r="41" spans="1:5" s="21" customFormat="1" ht="17.25" thickTop="1" thickBot="1">
      <c r="A41" s="294">
        <v>29</v>
      </c>
      <c r="B41" s="110" t="s">
        <v>430</v>
      </c>
      <c r="C41" s="486">
        <v>64</v>
      </c>
      <c r="D41" s="104" t="s">
        <v>431</v>
      </c>
      <c r="E41" s="107">
        <v>29</v>
      </c>
    </row>
    <row r="42" spans="1:5" s="21" customFormat="1" ht="17.25" thickTop="1" thickBot="1">
      <c r="A42" s="293">
        <v>30</v>
      </c>
      <c r="B42" s="291" t="s">
        <v>432</v>
      </c>
      <c r="C42" s="485">
        <v>65</v>
      </c>
      <c r="D42" s="287" t="s">
        <v>433</v>
      </c>
      <c r="E42" s="289" t="s">
        <v>521</v>
      </c>
    </row>
    <row r="43" spans="1:5" s="21" customFormat="1" ht="26.25" thickTop="1">
      <c r="A43" s="292"/>
      <c r="B43" s="111" t="s">
        <v>397</v>
      </c>
      <c r="C43" s="488" t="s">
        <v>605</v>
      </c>
      <c r="D43" s="112" t="s">
        <v>523</v>
      </c>
      <c r="E43" s="113"/>
    </row>
    <row r="44" spans="1:5" ht="38.25" customHeight="1">
      <c r="A44" s="231"/>
      <c r="D44" s="53"/>
    </row>
    <row r="46" spans="1:5" ht="18">
      <c r="A46" s="207"/>
    </row>
    <row r="47" spans="1:5" ht="18">
      <c r="A47" s="207"/>
    </row>
    <row r="49" spans="1:1" ht="18">
      <c r="A49" s="207"/>
    </row>
    <row r="50" spans="1:1" ht="18">
      <c r="A50" s="207"/>
    </row>
    <row r="51" spans="1:1" ht="18">
      <c r="A51" s="207"/>
    </row>
    <row r="53" spans="1:1" ht="18">
      <c r="A53" s="207"/>
    </row>
    <row r="55" spans="1:1" ht="18">
      <c r="A55" s="207"/>
    </row>
    <row r="56" spans="1:1" ht="18">
      <c r="A56" s="207"/>
    </row>
    <row r="57" spans="1:1" ht="18">
      <c r="A57" s="207"/>
    </row>
    <row r="59" spans="1:1" ht="18">
      <c r="A59" s="207"/>
    </row>
    <row r="60" spans="1:1" ht="18">
      <c r="A60" s="207"/>
    </row>
    <row r="61" spans="1:1" ht="18">
      <c r="A61" s="207"/>
    </row>
    <row r="62" spans="1:1" ht="18">
      <c r="A62" s="207"/>
    </row>
    <row r="63" spans="1:1" ht="18">
      <c r="A63" s="207"/>
    </row>
    <row r="65" spans="1:1" ht="18">
      <c r="A65" s="207"/>
    </row>
    <row r="67" spans="1:1" ht="18">
      <c r="A67" s="207"/>
    </row>
    <row r="69" spans="1:1" ht="18">
      <c r="A69" s="207"/>
    </row>
    <row r="71" spans="1:1" ht="18">
      <c r="A71" s="207"/>
    </row>
    <row r="72" spans="1:1" ht="18">
      <c r="A72" s="207"/>
    </row>
    <row r="74" spans="1:1" ht="18">
      <c r="A74" s="207"/>
    </row>
    <row r="77" spans="1:1" ht="18">
      <c r="A77" s="207"/>
    </row>
    <row r="79" spans="1:1" ht="24" customHeight="1"/>
    <row r="81" spans="3:14" ht="14.25">
      <c r="C81" s="219" t="e">
        <f t="shared" ref="C81:E81" si="0">C13+C14+C16+C19+C20+C21+C22+C23+C25+C27+C29+C30+C32+C34+C36+C38+C40+C41+C43+C44+C46+C47+C49+C50+C51+C53+C55+C56+C57+C59+C60+C61+C62+C63+C65+C67+C69+C71+C72+C74+C77</f>
        <v>#VALUE!</v>
      </c>
      <c r="D81" s="219" t="e">
        <f t="shared" si="0"/>
        <v>#VALUE!</v>
      </c>
      <c r="E81" s="219">
        <f t="shared" si="0"/>
        <v>269</v>
      </c>
      <c r="F81" s="219"/>
      <c r="G81" s="219"/>
      <c r="H81" s="219"/>
      <c r="I81" s="219"/>
      <c r="J81" s="219"/>
      <c r="K81" s="219"/>
      <c r="L81" s="219"/>
      <c r="M81" s="219"/>
      <c r="N81" s="219"/>
    </row>
    <row r="82" spans="3:14">
      <c r="C82" s="219"/>
      <c r="D82" s="219"/>
      <c r="F82" s="219"/>
      <c r="G82" s="219"/>
      <c r="H82" s="219"/>
      <c r="I82" s="219"/>
      <c r="J82" s="219"/>
      <c r="K82" s="219"/>
      <c r="L82" s="219"/>
      <c r="M82" s="219"/>
      <c r="N82" s="219"/>
    </row>
  </sheetData>
  <mergeCells count="3">
    <mergeCell ref="C1:E1"/>
    <mergeCell ref="A2:E2"/>
    <mergeCell ref="A3:E3"/>
  </mergeCells>
  <printOptions horizontalCentered="1"/>
  <pageMargins left="0" right="0" top="0.39370078740157483" bottom="0" header="0.31496062992125984" footer="0.31496062992125984"/>
  <pageSetup paperSize="9" scale="92" orientation="landscape" r:id="rId1"/>
  <rowBreaks count="1" manualBreakCount="1">
    <brk id="32" max="4" man="1"/>
  </rowBreaks>
  <ignoredErrors>
    <ignoredError sqref="A37:A41 A11"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8"/>
  <sheetViews>
    <sheetView view="pageBreakPreview" topLeftCell="A26" zoomScaleNormal="100" zoomScaleSheetLayoutView="100" workbookViewId="0">
      <selection activeCell="C34" sqref="C34"/>
    </sheetView>
  </sheetViews>
  <sheetFormatPr defaultRowHeight="15"/>
  <cols>
    <col min="1" max="1" width="6.77734375" customWidth="1"/>
    <col min="2" max="2" width="30.77734375" customWidth="1"/>
    <col min="3" max="9" width="8.77734375" customWidth="1"/>
    <col min="10" max="10" width="30.77734375" customWidth="1"/>
    <col min="11" max="11" width="6.77734375" customWidth="1"/>
  </cols>
  <sheetData>
    <row r="1" spans="1:11" s="239" customFormat="1">
      <c r="A1" s="699"/>
      <c r="B1" s="699"/>
      <c r="C1" s="699"/>
      <c r="D1" s="699"/>
      <c r="E1" s="699"/>
      <c r="F1" s="699"/>
      <c r="G1" s="699"/>
      <c r="H1" s="699"/>
      <c r="I1" s="699"/>
      <c r="J1" s="699"/>
      <c r="K1" s="699"/>
    </row>
    <row r="2" spans="1:11" s="239" customFormat="1" ht="20.25" customHeight="1">
      <c r="A2" s="700" t="s">
        <v>133</v>
      </c>
      <c r="B2" s="700"/>
      <c r="C2" s="700"/>
      <c r="D2" s="700"/>
      <c r="E2" s="700"/>
      <c r="F2" s="700"/>
      <c r="G2" s="700"/>
      <c r="H2" s="700"/>
      <c r="I2" s="700"/>
      <c r="J2" s="700"/>
      <c r="K2" s="700"/>
    </row>
    <row r="3" spans="1:11" s="239" customFormat="1" ht="20.25">
      <c r="A3" s="700" t="s">
        <v>342</v>
      </c>
      <c r="B3" s="700"/>
      <c r="C3" s="700"/>
      <c r="D3" s="700"/>
      <c r="E3" s="700"/>
      <c r="F3" s="700"/>
      <c r="G3" s="700"/>
      <c r="H3" s="700"/>
      <c r="I3" s="700"/>
      <c r="J3" s="700"/>
      <c r="K3" s="700"/>
    </row>
    <row r="4" spans="1:11" s="239" customFormat="1" ht="15.75" customHeight="1">
      <c r="A4" s="701" t="s">
        <v>134</v>
      </c>
      <c r="B4" s="701"/>
      <c r="C4" s="701"/>
      <c r="D4" s="701"/>
      <c r="E4" s="701"/>
      <c r="F4" s="701"/>
      <c r="G4" s="701"/>
      <c r="H4" s="701"/>
      <c r="I4" s="701"/>
      <c r="J4" s="701"/>
      <c r="K4" s="701"/>
    </row>
    <row r="5" spans="1:11" s="239" customFormat="1" ht="15.75" customHeight="1">
      <c r="A5" s="701" t="s">
        <v>340</v>
      </c>
      <c r="B5" s="701"/>
      <c r="C5" s="701"/>
      <c r="D5" s="701"/>
      <c r="E5" s="701"/>
      <c r="F5" s="701"/>
      <c r="G5" s="701"/>
      <c r="H5" s="701"/>
      <c r="I5" s="701"/>
      <c r="J5" s="701"/>
      <c r="K5" s="701"/>
    </row>
    <row r="6" spans="1:11" s="239" customFormat="1" ht="15.75">
      <c r="A6" s="704" t="s">
        <v>355</v>
      </c>
      <c r="B6" s="704"/>
      <c r="C6" s="705"/>
      <c r="D6" s="705"/>
      <c r="E6" s="705"/>
      <c r="F6" s="705"/>
      <c r="G6" s="705"/>
      <c r="H6" s="705"/>
      <c r="I6" s="705"/>
      <c r="K6" s="264" t="s">
        <v>356</v>
      </c>
    </row>
    <row r="7" spans="1:11" s="239" customFormat="1" ht="29.25" customHeight="1">
      <c r="A7" s="713" t="s">
        <v>370</v>
      </c>
      <c r="B7" s="706" t="s">
        <v>3</v>
      </c>
      <c r="C7" s="717" t="s">
        <v>337</v>
      </c>
      <c r="D7" s="718"/>
      <c r="E7" s="715" t="s">
        <v>73</v>
      </c>
      <c r="F7" s="715" t="s">
        <v>72</v>
      </c>
      <c r="G7" s="715" t="s">
        <v>71</v>
      </c>
      <c r="H7" s="715" t="s">
        <v>70</v>
      </c>
      <c r="I7" s="715" t="s">
        <v>331</v>
      </c>
      <c r="J7" s="719" t="s">
        <v>7</v>
      </c>
      <c r="K7" s="720"/>
    </row>
    <row r="8" spans="1:11" s="239" customFormat="1" ht="29.25" customHeight="1">
      <c r="A8" s="714"/>
      <c r="B8" s="707"/>
      <c r="C8" s="709" t="s">
        <v>338</v>
      </c>
      <c r="D8" s="710"/>
      <c r="E8" s="716"/>
      <c r="F8" s="716"/>
      <c r="G8" s="716"/>
      <c r="H8" s="716"/>
      <c r="I8" s="716"/>
      <c r="J8" s="721"/>
      <c r="K8" s="722"/>
    </row>
    <row r="9" spans="1:11" s="239" customFormat="1" ht="29.25" customHeight="1">
      <c r="A9" s="711" t="s">
        <v>50</v>
      </c>
      <c r="B9" s="707"/>
      <c r="C9" s="265" t="s">
        <v>74</v>
      </c>
      <c r="D9" s="266" t="s">
        <v>13</v>
      </c>
      <c r="E9" s="702" t="s">
        <v>336</v>
      </c>
      <c r="F9" s="702" t="s">
        <v>335</v>
      </c>
      <c r="G9" s="702" t="s">
        <v>334</v>
      </c>
      <c r="H9" s="702" t="s">
        <v>333</v>
      </c>
      <c r="I9" s="702" t="s">
        <v>332</v>
      </c>
      <c r="J9" s="721"/>
      <c r="K9" s="722"/>
    </row>
    <row r="10" spans="1:11" s="239" customFormat="1" ht="29.25" customHeight="1">
      <c r="A10" s="712"/>
      <c r="B10" s="708"/>
      <c r="C10" s="267" t="s">
        <v>76</v>
      </c>
      <c r="D10" s="267" t="s">
        <v>75</v>
      </c>
      <c r="E10" s="703"/>
      <c r="F10" s="703"/>
      <c r="G10" s="703"/>
      <c r="H10" s="703"/>
      <c r="I10" s="703"/>
      <c r="J10" s="723"/>
      <c r="K10" s="724"/>
    </row>
    <row r="11" spans="1:11" ht="15.75">
      <c r="A11" s="404" t="s">
        <v>87</v>
      </c>
      <c r="B11" s="403" t="s">
        <v>300</v>
      </c>
      <c r="C11" s="85">
        <v>366894264</v>
      </c>
      <c r="D11" s="85">
        <v>11190201</v>
      </c>
      <c r="E11" s="85">
        <v>10090328</v>
      </c>
      <c r="F11" s="85">
        <v>11107622</v>
      </c>
      <c r="G11" s="269">
        <v>5.56</v>
      </c>
      <c r="H11" s="269">
        <v>3.6</v>
      </c>
      <c r="I11" s="85">
        <v>286899</v>
      </c>
      <c r="J11" s="736" t="s">
        <v>446</v>
      </c>
      <c r="K11" s="737"/>
    </row>
    <row r="12" spans="1:11" ht="35.25" customHeight="1">
      <c r="A12" s="405">
        <v>11</v>
      </c>
      <c r="B12" s="406" t="s">
        <v>471</v>
      </c>
      <c r="C12" s="148">
        <v>366807425</v>
      </c>
      <c r="D12" s="148">
        <v>11170724</v>
      </c>
      <c r="E12" s="148">
        <v>10221165</v>
      </c>
      <c r="F12" s="148">
        <v>11248758</v>
      </c>
      <c r="G12" s="268">
        <v>5.56</v>
      </c>
      <c r="H12" s="268">
        <v>3.58</v>
      </c>
      <c r="I12" s="148">
        <v>290171</v>
      </c>
      <c r="J12" s="738" t="s">
        <v>470</v>
      </c>
      <c r="K12" s="739"/>
    </row>
    <row r="13" spans="1:11">
      <c r="A13" s="371">
        <v>111</v>
      </c>
      <c r="B13" s="372" t="s">
        <v>447</v>
      </c>
      <c r="C13" s="85">
        <v>364296194</v>
      </c>
      <c r="D13" s="85">
        <v>9288929</v>
      </c>
      <c r="E13" s="85">
        <v>19573009</v>
      </c>
      <c r="F13" s="85">
        <v>21419950</v>
      </c>
      <c r="G13" s="269">
        <v>5.07</v>
      </c>
      <c r="H13" s="269">
        <v>3.4</v>
      </c>
      <c r="I13" s="85">
        <v>467791</v>
      </c>
      <c r="J13" s="740" t="s">
        <v>448</v>
      </c>
      <c r="K13" s="741"/>
    </row>
    <row r="14" spans="1:11" ht="35.25" customHeight="1">
      <c r="A14" s="377">
        <v>112</v>
      </c>
      <c r="B14" s="407" t="s">
        <v>449</v>
      </c>
      <c r="C14" s="148">
        <v>2511231</v>
      </c>
      <c r="D14" s="148">
        <v>1881795</v>
      </c>
      <c r="E14" s="148">
        <v>263549</v>
      </c>
      <c r="F14" s="148">
        <v>418722</v>
      </c>
      <c r="G14" s="268">
        <v>23.76</v>
      </c>
      <c r="H14" s="268">
        <v>13.3</v>
      </c>
      <c r="I14" s="148">
        <v>100955</v>
      </c>
      <c r="J14" s="738" t="s">
        <v>450</v>
      </c>
      <c r="K14" s="739"/>
    </row>
    <row r="15" spans="1:11">
      <c r="A15" s="408">
        <v>14</v>
      </c>
      <c r="B15" s="409" t="s">
        <v>451</v>
      </c>
      <c r="C15" s="85">
        <v>86839</v>
      </c>
      <c r="D15" s="85">
        <v>19477</v>
      </c>
      <c r="E15" s="85">
        <v>231242</v>
      </c>
      <c r="F15" s="85">
        <v>472431</v>
      </c>
      <c r="G15" s="269">
        <v>6.63</v>
      </c>
      <c r="H15" s="269">
        <v>44.42</v>
      </c>
      <c r="I15" s="85">
        <v>38417</v>
      </c>
      <c r="J15" s="727" t="s">
        <v>452</v>
      </c>
      <c r="K15" s="728"/>
    </row>
    <row r="16" spans="1:11" ht="15.75">
      <c r="A16" s="411" t="s">
        <v>88</v>
      </c>
      <c r="B16" s="410" t="s">
        <v>301</v>
      </c>
      <c r="C16" s="148">
        <v>59463448</v>
      </c>
      <c r="D16" s="148">
        <v>6430674</v>
      </c>
      <c r="E16" s="148">
        <v>970365</v>
      </c>
      <c r="F16" s="148">
        <v>1730071</v>
      </c>
      <c r="G16" s="268">
        <v>2.92</v>
      </c>
      <c r="H16" s="268">
        <v>40.99</v>
      </c>
      <c r="I16" s="148">
        <v>88627</v>
      </c>
      <c r="J16" s="733" t="s">
        <v>453</v>
      </c>
      <c r="K16" s="734"/>
    </row>
    <row r="17" spans="1:11">
      <c r="A17" s="408">
        <v>15</v>
      </c>
      <c r="B17" s="409" t="s">
        <v>472</v>
      </c>
      <c r="C17" s="85">
        <v>150039</v>
      </c>
      <c r="D17" s="85">
        <v>202549</v>
      </c>
      <c r="E17" s="85">
        <v>73323</v>
      </c>
      <c r="F17" s="85">
        <v>273234</v>
      </c>
      <c r="G17" s="269">
        <v>23.53</v>
      </c>
      <c r="H17" s="269">
        <v>49.63</v>
      </c>
      <c r="I17" s="85">
        <v>33968</v>
      </c>
      <c r="J17" s="727" t="s">
        <v>454</v>
      </c>
      <c r="K17" s="728"/>
    </row>
    <row r="18" spans="1:11">
      <c r="A18" s="405">
        <v>17</v>
      </c>
      <c r="B18" s="406" t="s">
        <v>455</v>
      </c>
      <c r="C18" s="148">
        <v>11120</v>
      </c>
      <c r="D18" s="148">
        <v>9926</v>
      </c>
      <c r="E18" s="148">
        <v>41632</v>
      </c>
      <c r="F18" s="148">
        <v>91765</v>
      </c>
      <c r="G18" s="268">
        <v>4.88</v>
      </c>
      <c r="H18" s="268">
        <v>49.76</v>
      </c>
      <c r="I18" s="148">
        <v>19125</v>
      </c>
      <c r="J18" s="725" t="s">
        <v>456</v>
      </c>
      <c r="K18" s="726"/>
    </row>
    <row r="19" spans="1:11" ht="22.5">
      <c r="A19" s="408">
        <v>18</v>
      </c>
      <c r="B19" s="409" t="s">
        <v>473</v>
      </c>
      <c r="C19" s="85">
        <v>84074</v>
      </c>
      <c r="D19" s="85">
        <v>63648</v>
      </c>
      <c r="E19" s="85">
        <v>44532</v>
      </c>
      <c r="F19" s="85">
        <v>83694</v>
      </c>
      <c r="G19" s="269">
        <v>10.84</v>
      </c>
      <c r="H19" s="269">
        <v>35.950000000000003</v>
      </c>
      <c r="I19" s="85">
        <v>18665</v>
      </c>
      <c r="J19" s="727" t="s">
        <v>457</v>
      </c>
      <c r="K19" s="728"/>
    </row>
    <row r="20" spans="1:11" ht="35.25" customHeight="1">
      <c r="A20" s="405">
        <v>19</v>
      </c>
      <c r="B20" s="406" t="s">
        <v>474</v>
      </c>
      <c r="C20" s="148">
        <v>4853</v>
      </c>
      <c r="D20" s="148">
        <v>2252</v>
      </c>
      <c r="E20" s="148">
        <v>74645</v>
      </c>
      <c r="F20" s="148">
        <v>125111</v>
      </c>
      <c r="G20" s="268">
        <v>10.01</v>
      </c>
      <c r="H20" s="268">
        <v>30.33</v>
      </c>
      <c r="I20" s="148">
        <v>22742</v>
      </c>
      <c r="J20" s="725" t="s">
        <v>475</v>
      </c>
      <c r="K20" s="726"/>
    </row>
    <row r="21" spans="1:11" ht="35.25" customHeight="1">
      <c r="A21" s="408">
        <v>20</v>
      </c>
      <c r="B21" s="409" t="s">
        <v>498</v>
      </c>
      <c r="C21" s="85">
        <v>62256</v>
      </c>
      <c r="D21" s="85">
        <v>81805</v>
      </c>
      <c r="E21" s="85">
        <v>57360</v>
      </c>
      <c r="F21" s="85">
        <v>142338</v>
      </c>
      <c r="G21" s="269">
        <v>9.1</v>
      </c>
      <c r="H21" s="269">
        <v>50.6</v>
      </c>
      <c r="I21" s="85">
        <v>30400</v>
      </c>
      <c r="J21" s="727" t="s">
        <v>476</v>
      </c>
      <c r="K21" s="728"/>
    </row>
    <row r="22" spans="1:11">
      <c r="A22" s="405">
        <v>21</v>
      </c>
      <c r="B22" s="406" t="s">
        <v>458</v>
      </c>
      <c r="C22" s="148">
        <v>30985</v>
      </c>
      <c r="D22" s="148">
        <v>12700</v>
      </c>
      <c r="E22" s="148">
        <v>92264</v>
      </c>
      <c r="F22" s="148">
        <v>185908</v>
      </c>
      <c r="G22" s="268">
        <v>4.83</v>
      </c>
      <c r="H22" s="268">
        <v>45.54</v>
      </c>
      <c r="I22" s="148">
        <v>26079</v>
      </c>
      <c r="J22" s="725" t="s">
        <v>459</v>
      </c>
      <c r="K22" s="726"/>
    </row>
    <row r="23" spans="1:11" ht="24" customHeight="1">
      <c r="A23" s="408">
        <v>22</v>
      </c>
      <c r="B23" s="409" t="s">
        <v>483</v>
      </c>
      <c r="C23" s="85">
        <v>400677</v>
      </c>
      <c r="D23" s="85">
        <v>231732</v>
      </c>
      <c r="E23" s="85">
        <v>189086</v>
      </c>
      <c r="F23" s="85">
        <v>277747</v>
      </c>
      <c r="G23" s="269">
        <v>8.86</v>
      </c>
      <c r="H23" s="269">
        <v>23.07</v>
      </c>
      <c r="I23" s="85">
        <v>63125</v>
      </c>
      <c r="J23" s="727" t="s">
        <v>496</v>
      </c>
      <c r="K23" s="728"/>
    </row>
    <row r="24" spans="1:11">
      <c r="A24" s="405">
        <v>23</v>
      </c>
      <c r="B24" s="406" t="s">
        <v>495</v>
      </c>
      <c r="C24" s="148">
        <v>14771437</v>
      </c>
      <c r="D24" s="148">
        <v>1310469</v>
      </c>
      <c r="E24" s="148">
        <v>6265096</v>
      </c>
      <c r="F24" s="148">
        <v>15208715</v>
      </c>
      <c r="G24" s="268">
        <v>1.28</v>
      </c>
      <c r="H24" s="268">
        <v>57.53</v>
      </c>
      <c r="I24" s="148">
        <v>496954</v>
      </c>
      <c r="J24" s="725" t="s">
        <v>460</v>
      </c>
      <c r="K24" s="726"/>
    </row>
    <row r="25" spans="1:11" ht="22.5">
      <c r="A25" s="408">
        <v>24</v>
      </c>
      <c r="B25" s="409" t="s">
        <v>494</v>
      </c>
      <c r="C25" s="85">
        <v>40452627</v>
      </c>
      <c r="D25" s="85">
        <v>2091729</v>
      </c>
      <c r="E25" s="85">
        <v>5598814</v>
      </c>
      <c r="F25" s="85">
        <v>7064028</v>
      </c>
      <c r="G25" s="269">
        <v>1.77</v>
      </c>
      <c r="H25" s="269">
        <v>18.97</v>
      </c>
      <c r="I25" s="85">
        <v>263409</v>
      </c>
      <c r="J25" s="727" t="s">
        <v>461</v>
      </c>
      <c r="K25" s="728"/>
    </row>
    <row r="26" spans="1:11">
      <c r="A26" s="405">
        <v>25</v>
      </c>
      <c r="B26" s="406" t="s">
        <v>493</v>
      </c>
      <c r="C26" s="148">
        <v>239297</v>
      </c>
      <c r="D26" s="148">
        <v>122022</v>
      </c>
      <c r="E26" s="148">
        <v>136664</v>
      </c>
      <c r="F26" s="148">
        <v>346134</v>
      </c>
      <c r="G26" s="268">
        <v>4.5999999999999996</v>
      </c>
      <c r="H26" s="268">
        <v>55.92</v>
      </c>
      <c r="I26" s="148">
        <v>40431</v>
      </c>
      <c r="J26" s="725" t="s">
        <v>462</v>
      </c>
      <c r="K26" s="726"/>
    </row>
    <row r="27" spans="1:11" ht="24" customHeight="1">
      <c r="A27" s="408">
        <v>26</v>
      </c>
      <c r="B27" s="409" t="s">
        <v>492</v>
      </c>
      <c r="C27" s="85">
        <v>856188</v>
      </c>
      <c r="D27" s="85">
        <v>613464</v>
      </c>
      <c r="E27" s="85">
        <v>115716</v>
      </c>
      <c r="F27" s="85">
        <v>342547</v>
      </c>
      <c r="G27" s="269">
        <v>5.83</v>
      </c>
      <c r="H27" s="269">
        <v>60.39</v>
      </c>
      <c r="I27" s="85">
        <v>36035</v>
      </c>
      <c r="J27" s="727" t="s">
        <v>463</v>
      </c>
      <c r="K27" s="728"/>
    </row>
    <row r="28" spans="1:11">
      <c r="A28" s="448">
        <v>27</v>
      </c>
      <c r="B28" s="449" t="s">
        <v>464</v>
      </c>
      <c r="C28" s="157">
        <v>1615883</v>
      </c>
      <c r="D28" s="157">
        <v>1115225</v>
      </c>
      <c r="E28" s="157">
        <v>728623</v>
      </c>
      <c r="F28" s="157">
        <v>2721275</v>
      </c>
      <c r="G28" s="452">
        <v>6.37</v>
      </c>
      <c r="H28" s="452">
        <v>66.849999999999994</v>
      </c>
      <c r="I28" s="157">
        <v>193113</v>
      </c>
      <c r="J28" s="731" t="s">
        <v>465</v>
      </c>
      <c r="K28" s="732"/>
    </row>
    <row r="29" spans="1:11" ht="24" customHeight="1">
      <c r="A29" s="444">
        <v>28</v>
      </c>
      <c r="B29" s="445" t="s">
        <v>479</v>
      </c>
      <c r="C29" s="85">
        <v>429006</v>
      </c>
      <c r="D29" s="85">
        <v>368334</v>
      </c>
      <c r="E29" s="85">
        <v>65638</v>
      </c>
      <c r="F29" s="85">
        <v>164689</v>
      </c>
      <c r="G29" s="269">
        <v>7.1</v>
      </c>
      <c r="H29" s="269">
        <v>53.04</v>
      </c>
      <c r="I29" s="85">
        <v>27684</v>
      </c>
      <c r="J29" s="729" t="s">
        <v>477</v>
      </c>
      <c r="K29" s="730"/>
    </row>
    <row r="30" spans="1:11" ht="24" customHeight="1">
      <c r="A30" s="405">
        <v>29</v>
      </c>
      <c r="B30" s="406" t="s">
        <v>480</v>
      </c>
      <c r="C30" s="148">
        <v>121637</v>
      </c>
      <c r="D30" s="148">
        <v>50484</v>
      </c>
      <c r="E30" s="148">
        <v>98410</v>
      </c>
      <c r="F30" s="148">
        <v>157917</v>
      </c>
      <c r="G30" s="268">
        <v>6.56</v>
      </c>
      <c r="H30" s="268">
        <v>31.12</v>
      </c>
      <c r="I30" s="148">
        <v>27452</v>
      </c>
      <c r="J30" s="725" t="s">
        <v>478</v>
      </c>
      <c r="K30" s="726"/>
    </row>
    <row r="31" spans="1:11" ht="34.5" customHeight="1">
      <c r="A31" s="408">
        <v>31</v>
      </c>
      <c r="B31" s="409" t="s">
        <v>481</v>
      </c>
      <c r="C31" s="85">
        <v>107856</v>
      </c>
      <c r="D31" s="85">
        <v>39486</v>
      </c>
      <c r="E31" s="85">
        <v>160519</v>
      </c>
      <c r="F31" s="85">
        <v>513964</v>
      </c>
      <c r="G31" s="269">
        <v>2.61</v>
      </c>
      <c r="H31" s="269">
        <v>66.16</v>
      </c>
      <c r="I31" s="85">
        <v>38941</v>
      </c>
      <c r="J31" s="727" t="s">
        <v>491</v>
      </c>
      <c r="K31" s="728"/>
    </row>
    <row r="32" spans="1:11" ht="35.25" customHeight="1">
      <c r="A32" s="405">
        <v>33</v>
      </c>
      <c r="B32" s="406" t="s">
        <v>482</v>
      </c>
      <c r="C32" s="148">
        <v>-14884</v>
      </c>
      <c r="D32" s="148">
        <v>4921</v>
      </c>
      <c r="E32" s="148">
        <v>-33200</v>
      </c>
      <c r="F32" s="148">
        <v>247071</v>
      </c>
      <c r="G32" s="268">
        <v>28.53</v>
      </c>
      <c r="H32" s="268">
        <v>84.9</v>
      </c>
      <c r="I32" s="148">
        <v>73446</v>
      </c>
      <c r="J32" s="725" t="s">
        <v>490</v>
      </c>
      <c r="K32" s="726"/>
    </row>
    <row r="33" spans="1:11" ht="35.25" customHeight="1">
      <c r="A33" s="408">
        <v>34</v>
      </c>
      <c r="B33" s="409" t="s">
        <v>488</v>
      </c>
      <c r="C33" s="85">
        <v>23503</v>
      </c>
      <c r="D33" s="85">
        <v>7422</v>
      </c>
      <c r="E33" s="85">
        <v>80277</v>
      </c>
      <c r="F33" s="85">
        <v>161238</v>
      </c>
      <c r="G33" s="269">
        <v>3.24</v>
      </c>
      <c r="H33" s="269">
        <v>46.98</v>
      </c>
      <c r="I33" s="85">
        <v>18649</v>
      </c>
      <c r="J33" s="727" t="s">
        <v>489</v>
      </c>
      <c r="K33" s="728"/>
    </row>
    <row r="34" spans="1:11" ht="24" customHeight="1">
      <c r="A34" s="405">
        <v>36</v>
      </c>
      <c r="B34" s="406" t="s">
        <v>487</v>
      </c>
      <c r="C34" s="148">
        <v>116260</v>
      </c>
      <c r="D34" s="148">
        <v>95221</v>
      </c>
      <c r="E34" s="148">
        <v>95799</v>
      </c>
      <c r="F34" s="148">
        <v>185111</v>
      </c>
      <c r="G34" s="268">
        <v>5.83</v>
      </c>
      <c r="H34" s="268">
        <v>42.42</v>
      </c>
      <c r="I34" s="148">
        <v>37415</v>
      </c>
      <c r="J34" s="725" t="s">
        <v>486</v>
      </c>
      <c r="K34" s="726"/>
    </row>
    <row r="35" spans="1:11" ht="24" customHeight="1">
      <c r="A35" s="408">
        <v>37</v>
      </c>
      <c r="B35" s="409" t="s">
        <v>485</v>
      </c>
      <c r="C35" s="85">
        <v>634</v>
      </c>
      <c r="D35" s="85">
        <v>7285</v>
      </c>
      <c r="E35" s="85">
        <v>60990</v>
      </c>
      <c r="F35" s="85">
        <v>175893</v>
      </c>
      <c r="G35" s="269">
        <v>13.77</v>
      </c>
      <c r="H35" s="269">
        <v>51.56</v>
      </c>
      <c r="I35" s="85">
        <v>46699</v>
      </c>
      <c r="J35" s="727" t="s">
        <v>484</v>
      </c>
      <c r="K35" s="728"/>
    </row>
    <row r="36" spans="1:11" ht="17.25" customHeight="1">
      <c r="A36" s="405" t="s">
        <v>89</v>
      </c>
      <c r="B36" s="406" t="s">
        <v>302</v>
      </c>
      <c r="C36" s="148">
        <v>1771460</v>
      </c>
      <c r="D36" s="148">
        <v>1015620</v>
      </c>
      <c r="E36" s="148">
        <v>699955</v>
      </c>
      <c r="F36" s="148">
        <v>2848328</v>
      </c>
      <c r="G36" s="268">
        <v>2.96</v>
      </c>
      <c r="H36" s="268">
        <v>72.47</v>
      </c>
      <c r="I36" s="148">
        <v>211587</v>
      </c>
      <c r="J36" s="733" t="s">
        <v>468</v>
      </c>
      <c r="K36" s="734"/>
    </row>
    <row r="37" spans="1:11" ht="24" customHeight="1">
      <c r="A37" s="408">
        <v>40</v>
      </c>
      <c r="B37" s="409" t="s">
        <v>469</v>
      </c>
      <c r="C37" s="85">
        <v>1771460</v>
      </c>
      <c r="D37" s="85">
        <v>1015620</v>
      </c>
      <c r="E37" s="85">
        <v>699955</v>
      </c>
      <c r="F37" s="85">
        <v>2848328</v>
      </c>
      <c r="G37" s="269">
        <v>2.96</v>
      </c>
      <c r="H37" s="269">
        <v>72.47</v>
      </c>
      <c r="I37" s="85">
        <v>211587</v>
      </c>
      <c r="J37" s="727" t="s">
        <v>468</v>
      </c>
      <c r="K37" s="728"/>
    </row>
    <row r="38" spans="1:11" ht="45" customHeight="1">
      <c r="A38" s="679" t="s">
        <v>4</v>
      </c>
      <c r="B38" s="679"/>
      <c r="C38" s="194">
        <v>428129172</v>
      </c>
      <c r="D38" s="194">
        <v>18636495</v>
      </c>
      <c r="E38" s="194">
        <v>4010536</v>
      </c>
      <c r="F38" s="194" t="s">
        <v>513</v>
      </c>
      <c r="G38" s="276" t="s">
        <v>514</v>
      </c>
      <c r="H38" s="276">
        <v>13.46</v>
      </c>
      <c r="I38" s="194">
        <v>160158</v>
      </c>
      <c r="J38" s="679" t="s">
        <v>0</v>
      </c>
      <c r="K38" s="679"/>
    </row>
  </sheetData>
  <mergeCells count="52">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7:K10"/>
    <mergeCell ref="C8:D8"/>
    <mergeCell ref="A9:A10"/>
    <mergeCell ref="E9:E10"/>
    <mergeCell ref="F9:F10"/>
    <mergeCell ref="G9:G10"/>
    <mergeCell ref="H9:H10"/>
    <mergeCell ref="I9:I10"/>
    <mergeCell ref="A38:B38"/>
    <mergeCell ref="J11:K11"/>
    <mergeCell ref="J12:K12"/>
    <mergeCell ref="J13:K13"/>
    <mergeCell ref="J14:K14"/>
    <mergeCell ref="J15:K15"/>
    <mergeCell ref="J16:K16"/>
    <mergeCell ref="J17:K17"/>
    <mergeCell ref="J21:K21"/>
    <mergeCell ref="J22:K22"/>
    <mergeCell ref="J23:K23"/>
    <mergeCell ref="J19:K19"/>
    <mergeCell ref="J20:K20"/>
    <mergeCell ref="J18:K18"/>
    <mergeCell ref="J34:K34"/>
    <mergeCell ref="J38:K38"/>
    <mergeCell ref="J35:K35"/>
    <mergeCell ref="J36:K36"/>
    <mergeCell ref="J37:K37"/>
    <mergeCell ref="J32:K32"/>
    <mergeCell ref="J33:K33"/>
    <mergeCell ref="J24:K24"/>
    <mergeCell ref="J25:K25"/>
    <mergeCell ref="J31:K31"/>
    <mergeCell ref="J29:K29"/>
    <mergeCell ref="J30:K30"/>
    <mergeCell ref="J28:K28"/>
    <mergeCell ref="J26:K26"/>
    <mergeCell ref="J27:K27"/>
  </mergeCells>
  <printOptions horizontalCentered="1"/>
  <pageMargins left="0" right="0" top="0.39370078740157483" bottom="0" header="0.31496062992125984" footer="0.31496062992125984"/>
  <pageSetup paperSize="9" scale="85" orientation="landscape" r:id="rId1"/>
  <rowBreaks count="1" manualBreakCount="1">
    <brk id="28"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2" sqref="A2"/>
    </sheetView>
  </sheetViews>
  <sheetFormatPr defaultRowHeight="12.75"/>
  <cols>
    <col min="1" max="1" width="63.109375" style="44" customWidth="1"/>
    <col min="2" max="16384" width="8.88671875" style="44"/>
  </cols>
  <sheetData>
    <row r="1" spans="1:1" ht="229.5" customHeight="1">
      <c r="A1" s="125" t="s">
        <v>603</v>
      </c>
    </row>
  </sheetData>
  <printOptions horizontalCentered="1" verticalCentered="1"/>
  <pageMargins left="0.7" right="0.7" top="0.75" bottom="0.75"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topLeftCell="A22" zoomScaleNormal="100" zoomScaleSheetLayoutView="100" workbookViewId="0">
      <selection activeCell="G41" sqref="G41"/>
    </sheetView>
  </sheetViews>
  <sheetFormatPr defaultRowHeight="15"/>
  <cols>
    <col min="1" max="1" width="5.77734375" style="110" customWidth="1"/>
    <col min="2" max="2" width="30.77734375" style="3" customWidth="1"/>
    <col min="3" max="11" width="6.77734375" style="7" customWidth="1"/>
    <col min="12" max="12" width="28.77734375" style="1" customWidth="1"/>
    <col min="13" max="13" width="5.77734375" style="1" customWidth="1"/>
    <col min="14" max="16384" width="8.88671875" style="1"/>
  </cols>
  <sheetData>
    <row r="1" spans="1:13" s="14" customFormat="1">
      <c r="A1" s="493"/>
      <c r="B1" s="493"/>
      <c r="C1" s="493"/>
      <c r="D1" s="493"/>
      <c r="E1" s="493"/>
      <c r="F1" s="493"/>
      <c r="G1" s="493"/>
      <c r="H1" s="493"/>
      <c r="I1" s="493"/>
      <c r="J1" s="493"/>
      <c r="K1" s="493"/>
      <c r="L1" s="493"/>
      <c r="M1" s="493"/>
    </row>
    <row r="2" spans="1:13" customFormat="1" ht="20.25">
      <c r="A2" s="628" t="s">
        <v>90</v>
      </c>
      <c r="B2" s="628"/>
      <c r="C2" s="628"/>
      <c r="D2" s="628"/>
      <c r="E2" s="628"/>
      <c r="F2" s="628"/>
      <c r="G2" s="628"/>
      <c r="H2" s="628"/>
      <c r="I2" s="628"/>
      <c r="J2" s="628"/>
      <c r="K2" s="628"/>
      <c r="L2" s="628"/>
      <c r="M2" s="628"/>
    </row>
    <row r="3" spans="1:13" customFormat="1" ht="20.25">
      <c r="A3" s="628" t="s">
        <v>91</v>
      </c>
      <c r="B3" s="628"/>
      <c r="C3" s="628"/>
      <c r="D3" s="628"/>
      <c r="E3" s="628"/>
      <c r="F3" s="628"/>
      <c r="G3" s="628"/>
      <c r="H3" s="628"/>
      <c r="I3" s="628"/>
      <c r="J3" s="628"/>
      <c r="K3" s="628"/>
      <c r="L3" s="628"/>
      <c r="M3" s="628"/>
    </row>
    <row r="4" spans="1:13" customFormat="1" ht="15.75">
      <c r="A4" s="632" t="s">
        <v>77</v>
      </c>
      <c r="B4" s="632"/>
      <c r="C4" s="632"/>
      <c r="D4" s="632"/>
      <c r="E4" s="632"/>
      <c r="F4" s="632"/>
      <c r="G4" s="632"/>
      <c r="H4" s="632"/>
      <c r="I4" s="632"/>
      <c r="J4" s="632"/>
      <c r="K4" s="632"/>
      <c r="L4" s="632"/>
      <c r="M4" s="632"/>
    </row>
    <row r="5" spans="1:13" customFormat="1" ht="15.75">
      <c r="A5" s="632" t="s">
        <v>92</v>
      </c>
      <c r="B5" s="632"/>
      <c r="C5" s="632"/>
      <c r="D5" s="632"/>
      <c r="E5" s="632"/>
      <c r="F5" s="632"/>
      <c r="G5" s="632"/>
      <c r="H5" s="632"/>
      <c r="I5" s="632"/>
      <c r="J5" s="632"/>
      <c r="K5" s="632"/>
      <c r="L5" s="632"/>
      <c r="M5" s="632"/>
    </row>
    <row r="6" spans="1:13" ht="15.75">
      <c r="A6" s="633" t="s">
        <v>79</v>
      </c>
      <c r="B6" s="633"/>
      <c r="C6" s="625">
        <v>2012</v>
      </c>
      <c r="D6" s="625"/>
      <c r="E6" s="625"/>
      <c r="F6" s="625"/>
      <c r="G6" s="625"/>
      <c r="H6" s="625"/>
      <c r="I6" s="625"/>
      <c r="J6" s="625"/>
      <c r="K6" s="625"/>
      <c r="L6" s="2"/>
      <c r="M6" s="77" t="s">
        <v>78</v>
      </c>
    </row>
    <row r="7" spans="1:13">
      <c r="A7" s="569" t="s">
        <v>377</v>
      </c>
      <c r="B7" s="629" t="s">
        <v>3</v>
      </c>
      <c r="C7" s="742" t="s">
        <v>0</v>
      </c>
      <c r="D7" s="742"/>
      <c r="E7" s="742"/>
      <c r="F7" s="742" t="s">
        <v>1</v>
      </c>
      <c r="G7" s="742"/>
      <c r="H7" s="742"/>
      <c r="I7" s="742" t="s">
        <v>2</v>
      </c>
      <c r="J7" s="742"/>
      <c r="K7" s="742"/>
      <c r="L7" s="626" t="s">
        <v>7</v>
      </c>
      <c r="M7" s="626"/>
    </row>
    <row r="8" spans="1:13">
      <c r="A8" s="570"/>
      <c r="B8" s="630"/>
      <c r="C8" s="735" t="s">
        <v>4</v>
      </c>
      <c r="D8" s="735"/>
      <c r="E8" s="735"/>
      <c r="F8" s="735" t="s">
        <v>5</v>
      </c>
      <c r="G8" s="735"/>
      <c r="H8" s="735"/>
      <c r="I8" s="735" t="s">
        <v>6</v>
      </c>
      <c r="J8" s="735"/>
      <c r="K8" s="735"/>
      <c r="L8" s="634"/>
      <c r="M8" s="634"/>
    </row>
    <row r="9" spans="1:13">
      <c r="A9" s="570"/>
      <c r="B9" s="630"/>
      <c r="C9" s="186" t="s">
        <v>0</v>
      </c>
      <c r="D9" s="186" t="s">
        <v>8</v>
      </c>
      <c r="E9" s="186" t="s">
        <v>9</v>
      </c>
      <c r="F9" s="186" t="s">
        <v>0</v>
      </c>
      <c r="G9" s="186" t="s">
        <v>8</v>
      </c>
      <c r="H9" s="186" t="s">
        <v>9</v>
      </c>
      <c r="I9" s="186" t="s">
        <v>0</v>
      </c>
      <c r="J9" s="186" t="s">
        <v>8</v>
      </c>
      <c r="K9" s="186" t="s">
        <v>9</v>
      </c>
      <c r="L9" s="634"/>
      <c r="M9" s="634"/>
    </row>
    <row r="10" spans="1:13">
      <c r="A10" s="571"/>
      <c r="B10" s="631"/>
      <c r="C10" s="353" t="s">
        <v>4</v>
      </c>
      <c r="D10" s="188" t="s">
        <v>10</v>
      </c>
      <c r="E10" s="188" t="s">
        <v>11</v>
      </c>
      <c r="F10" s="353" t="s">
        <v>4</v>
      </c>
      <c r="G10" s="188" t="s">
        <v>10</v>
      </c>
      <c r="H10" s="188" t="s">
        <v>11</v>
      </c>
      <c r="I10" s="353" t="s">
        <v>4</v>
      </c>
      <c r="J10" s="188" t="s">
        <v>10</v>
      </c>
      <c r="K10" s="188" t="s">
        <v>11</v>
      </c>
      <c r="L10" s="635"/>
      <c r="M10" s="635"/>
    </row>
    <row r="11" spans="1:13" ht="16.5" thickBot="1">
      <c r="A11" s="412" t="s">
        <v>405</v>
      </c>
      <c r="B11" s="134" t="s">
        <v>300</v>
      </c>
      <c r="C11" s="385">
        <v>39090</v>
      </c>
      <c r="D11" s="385">
        <v>3395</v>
      </c>
      <c r="E11" s="385">
        <v>35695</v>
      </c>
      <c r="F11" s="385">
        <v>32877</v>
      </c>
      <c r="G11" s="131">
        <v>2161</v>
      </c>
      <c r="H11" s="131">
        <v>30716</v>
      </c>
      <c r="I11" s="385">
        <v>6213</v>
      </c>
      <c r="J11" s="131">
        <v>1234</v>
      </c>
      <c r="K11" s="131">
        <v>4979</v>
      </c>
      <c r="L11" s="803" t="s">
        <v>446</v>
      </c>
      <c r="M11" s="803"/>
    </row>
    <row r="12" spans="1:13" ht="35.25" thickTop="1" thickBot="1">
      <c r="A12" s="413">
        <v>11</v>
      </c>
      <c r="B12" s="196" t="s">
        <v>471</v>
      </c>
      <c r="C12" s="386">
        <v>38579</v>
      </c>
      <c r="D12" s="386">
        <v>3395</v>
      </c>
      <c r="E12" s="386">
        <v>35184</v>
      </c>
      <c r="F12" s="386">
        <v>32374</v>
      </c>
      <c r="G12" s="197">
        <v>2161</v>
      </c>
      <c r="H12" s="197">
        <v>30213</v>
      </c>
      <c r="I12" s="386">
        <v>6205</v>
      </c>
      <c r="J12" s="197">
        <v>1234</v>
      </c>
      <c r="K12" s="197">
        <v>4971</v>
      </c>
      <c r="L12" s="796" t="s">
        <v>470</v>
      </c>
      <c r="M12" s="796"/>
    </row>
    <row r="13" spans="1:13" s="95" customFormat="1" ht="16.5" thickTop="1" thickBot="1">
      <c r="A13" s="260">
        <v>111</v>
      </c>
      <c r="B13" s="132" t="s">
        <v>447</v>
      </c>
      <c r="C13" s="384">
        <v>19857</v>
      </c>
      <c r="D13" s="384">
        <v>2739</v>
      </c>
      <c r="E13" s="384">
        <v>17118</v>
      </c>
      <c r="F13" s="384">
        <v>13863</v>
      </c>
      <c r="G13" s="130">
        <v>1555</v>
      </c>
      <c r="H13" s="130">
        <v>12308</v>
      </c>
      <c r="I13" s="384">
        <v>5994</v>
      </c>
      <c r="J13" s="130">
        <v>1184</v>
      </c>
      <c r="K13" s="130">
        <v>4810</v>
      </c>
      <c r="L13" s="792" t="s">
        <v>448</v>
      </c>
      <c r="M13" s="792"/>
    </row>
    <row r="14" spans="1:13" ht="27" customHeight="1" thickTop="1" thickBot="1">
      <c r="A14" s="261">
        <v>112</v>
      </c>
      <c r="B14" s="198" t="s">
        <v>449</v>
      </c>
      <c r="C14" s="386">
        <v>18722</v>
      </c>
      <c r="D14" s="386">
        <v>656</v>
      </c>
      <c r="E14" s="386">
        <v>18066</v>
      </c>
      <c r="F14" s="386">
        <v>18511</v>
      </c>
      <c r="G14" s="197">
        <v>606</v>
      </c>
      <c r="H14" s="197">
        <v>17905</v>
      </c>
      <c r="I14" s="386">
        <v>211</v>
      </c>
      <c r="J14" s="197">
        <v>50</v>
      </c>
      <c r="K14" s="197">
        <v>161</v>
      </c>
      <c r="L14" s="802" t="s">
        <v>450</v>
      </c>
      <c r="M14" s="802"/>
    </row>
    <row r="15" spans="1:13" ht="16.5" thickTop="1" thickBot="1">
      <c r="A15" s="392">
        <v>14</v>
      </c>
      <c r="B15" s="133" t="s">
        <v>451</v>
      </c>
      <c r="C15" s="384">
        <v>511</v>
      </c>
      <c r="D15" s="384">
        <v>0</v>
      </c>
      <c r="E15" s="384">
        <v>511</v>
      </c>
      <c r="F15" s="384">
        <v>503</v>
      </c>
      <c r="G15" s="130">
        <v>0</v>
      </c>
      <c r="H15" s="130">
        <v>503</v>
      </c>
      <c r="I15" s="384">
        <v>8</v>
      </c>
      <c r="J15" s="130">
        <v>0</v>
      </c>
      <c r="K15" s="130">
        <v>8</v>
      </c>
      <c r="L15" s="794" t="s">
        <v>452</v>
      </c>
      <c r="M15" s="794"/>
    </row>
    <row r="16" spans="1:13" s="95" customFormat="1" ht="17.25" thickTop="1" thickBot="1">
      <c r="A16" s="415" t="s">
        <v>88</v>
      </c>
      <c r="B16" s="414" t="s">
        <v>301</v>
      </c>
      <c r="C16" s="386">
        <v>79164</v>
      </c>
      <c r="D16" s="386">
        <v>1395</v>
      </c>
      <c r="E16" s="386">
        <v>77769</v>
      </c>
      <c r="F16" s="386">
        <v>76305</v>
      </c>
      <c r="G16" s="197">
        <v>1170</v>
      </c>
      <c r="H16" s="197">
        <v>75135</v>
      </c>
      <c r="I16" s="386">
        <v>2859</v>
      </c>
      <c r="J16" s="197">
        <v>225</v>
      </c>
      <c r="K16" s="197">
        <v>2634</v>
      </c>
      <c r="L16" s="793" t="s">
        <v>453</v>
      </c>
      <c r="M16" s="793"/>
    </row>
    <row r="17" spans="1:13" ht="16.5" thickTop="1" thickBot="1">
      <c r="A17" s="392">
        <v>15</v>
      </c>
      <c r="B17" s="133" t="s">
        <v>472</v>
      </c>
      <c r="C17" s="384">
        <v>6570</v>
      </c>
      <c r="D17" s="384">
        <v>195</v>
      </c>
      <c r="E17" s="384">
        <v>6375</v>
      </c>
      <c r="F17" s="384">
        <v>6514</v>
      </c>
      <c r="G17" s="130">
        <v>194</v>
      </c>
      <c r="H17" s="130">
        <v>6320</v>
      </c>
      <c r="I17" s="384">
        <v>56</v>
      </c>
      <c r="J17" s="130">
        <v>1</v>
      </c>
      <c r="K17" s="130">
        <v>55</v>
      </c>
      <c r="L17" s="794" t="s">
        <v>454</v>
      </c>
      <c r="M17" s="794"/>
    </row>
    <row r="18" spans="1:13" ht="16.5" thickTop="1" thickBot="1">
      <c r="A18" s="413">
        <v>17</v>
      </c>
      <c r="B18" s="196" t="s">
        <v>455</v>
      </c>
      <c r="C18" s="386">
        <v>594</v>
      </c>
      <c r="D18" s="386">
        <v>0</v>
      </c>
      <c r="E18" s="386">
        <v>594</v>
      </c>
      <c r="F18" s="386">
        <v>589</v>
      </c>
      <c r="G18" s="197">
        <v>0</v>
      </c>
      <c r="H18" s="197">
        <v>589</v>
      </c>
      <c r="I18" s="386">
        <v>5</v>
      </c>
      <c r="J18" s="197">
        <v>0</v>
      </c>
      <c r="K18" s="197">
        <v>5</v>
      </c>
      <c r="L18" s="796" t="s">
        <v>456</v>
      </c>
      <c r="M18" s="796"/>
    </row>
    <row r="19" spans="1:13" ht="24" thickTop="1" thickBot="1">
      <c r="A19" s="392">
        <v>18</v>
      </c>
      <c r="B19" s="133" t="s">
        <v>473</v>
      </c>
      <c r="C19" s="384">
        <v>7140</v>
      </c>
      <c r="D19" s="384">
        <v>161</v>
      </c>
      <c r="E19" s="384">
        <v>6979</v>
      </c>
      <c r="F19" s="384">
        <v>7033</v>
      </c>
      <c r="G19" s="130">
        <v>160</v>
      </c>
      <c r="H19" s="130">
        <v>6873</v>
      </c>
      <c r="I19" s="384">
        <v>107</v>
      </c>
      <c r="J19" s="130">
        <v>1</v>
      </c>
      <c r="K19" s="130">
        <v>106</v>
      </c>
      <c r="L19" s="794" t="s">
        <v>457</v>
      </c>
      <c r="M19" s="794"/>
    </row>
    <row r="20" spans="1:13" ht="35.25" thickTop="1" thickBot="1">
      <c r="A20" s="413">
        <v>19</v>
      </c>
      <c r="B20" s="196" t="s">
        <v>474</v>
      </c>
      <c r="C20" s="386">
        <v>104</v>
      </c>
      <c r="D20" s="386">
        <v>5</v>
      </c>
      <c r="E20" s="386">
        <v>99</v>
      </c>
      <c r="F20" s="386">
        <v>98</v>
      </c>
      <c r="G20" s="197">
        <v>2</v>
      </c>
      <c r="H20" s="197">
        <v>96</v>
      </c>
      <c r="I20" s="386">
        <v>6</v>
      </c>
      <c r="J20" s="197">
        <v>3</v>
      </c>
      <c r="K20" s="197">
        <v>3</v>
      </c>
      <c r="L20" s="796" t="s">
        <v>475</v>
      </c>
      <c r="M20" s="796"/>
    </row>
    <row r="21" spans="1:13" s="95" customFormat="1" ht="35.25" thickTop="1" thickBot="1">
      <c r="A21" s="392">
        <v>20</v>
      </c>
      <c r="B21" s="133" t="s">
        <v>498</v>
      </c>
      <c r="C21" s="384">
        <v>3045</v>
      </c>
      <c r="D21" s="384">
        <v>16</v>
      </c>
      <c r="E21" s="384">
        <v>3029</v>
      </c>
      <c r="F21" s="384">
        <v>3031</v>
      </c>
      <c r="G21" s="130">
        <v>16</v>
      </c>
      <c r="H21" s="130">
        <v>3015</v>
      </c>
      <c r="I21" s="384">
        <v>14</v>
      </c>
      <c r="J21" s="130">
        <v>0</v>
      </c>
      <c r="K21" s="130">
        <v>14</v>
      </c>
      <c r="L21" s="794" t="s">
        <v>476</v>
      </c>
      <c r="M21" s="794"/>
    </row>
    <row r="22" spans="1:13" s="95" customFormat="1" ht="16.5" thickTop="1" thickBot="1">
      <c r="A22" s="413">
        <v>21</v>
      </c>
      <c r="B22" s="196" t="s">
        <v>458</v>
      </c>
      <c r="C22" s="386">
        <v>490</v>
      </c>
      <c r="D22" s="386">
        <v>3</v>
      </c>
      <c r="E22" s="386">
        <v>487</v>
      </c>
      <c r="F22" s="386">
        <v>481</v>
      </c>
      <c r="G22" s="197">
        <v>3</v>
      </c>
      <c r="H22" s="197">
        <v>478</v>
      </c>
      <c r="I22" s="386">
        <v>9</v>
      </c>
      <c r="J22" s="197">
        <v>0</v>
      </c>
      <c r="K22" s="197">
        <v>9</v>
      </c>
      <c r="L22" s="796" t="s">
        <v>459</v>
      </c>
      <c r="M22" s="796"/>
    </row>
    <row r="23" spans="1:13" s="95" customFormat="1" ht="24" thickTop="1" thickBot="1">
      <c r="A23" s="392">
        <v>22</v>
      </c>
      <c r="B23" s="133" t="s">
        <v>483</v>
      </c>
      <c r="C23" s="384">
        <v>3758</v>
      </c>
      <c r="D23" s="384">
        <v>162</v>
      </c>
      <c r="E23" s="384">
        <v>3596</v>
      </c>
      <c r="F23" s="384">
        <v>3615</v>
      </c>
      <c r="G23" s="130">
        <v>148</v>
      </c>
      <c r="H23" s="130">
        <v>3467</v>
      </c>
      <c r="I23" s="384">
        <v>143</v>
      </c>
      <c r="J23" s="130">
        <v>14</v>
      </c>
      <c r="K23" s="130">
        <v>129</v>
      </c>
      <c r="L23" s="794" t="s">
        <v>496</v>
      </c>
      <c r="M23" s="794"/>
    </row>
    <row r="24" spans="1:13" ht="16.5" thickTop="1" thickBot="1">
      <c r="A24" s="413">
        <v>23</v>
      </c>
      <c r="B24" s="196" t="s">
        <v>495</v>
      </c>
      <c r="C24" s="386">
        <v>2638</v>
      </c>
      <c r="D24" s="386">
        <v>103</v>
      </c>
      <c r="E24" s="386">
        <v>2535</v>
      </c>
      <c r="F24" s="386">
        <v>1782</v>
      </c>
      <c r="G24" s="197">
        <v>40</v>
      </c>
      <c r="H24" s="197">
        <v>1742</v>
      </c>
      <c r="I24" s="386">
        <v>856</v>
      </c>
      <c r="J24" s="197">
        <v>63</v>
      </c>
      <c r="K24" s="197">
        <v>793</v>
      </c>
      <c r="L24" s="796" t="s">
        <v>460</v>
      </c>
      <c r="M24" s="796"/>
    </row>
    <row r="25" spans="1:13" ht="24" thickTop="1" thickBot="1">
      <c r="A25" s="392">
        <v>24</v>
      </c>
      <c r="B25" s="133" t="s">
        <v>494</v>
      </c>
      <c r="C25" s="384">
        <v>7965</v>
      </c>
      <c r="D25" s="384">
        <v>368</v>
      </c>
      <c r="E25" s="384">
        <v>7597</v>
      </c>
      <c r="F25" s="384">
        <v>6834</v>
      </c>
      <c r="G25" s="130">
        <v>240</v>
      </c>
      <c r="H25" s="130">
        <v>6594</v>
      </c>
      <c r="I25" s="384">
        <v>1131</v>
      </c>
      <c r="J25" s="130">
        <v>128</v>
      </c>
      <c r="K25" s="130">
        <v>1003</v>
      </c>
      <c r="L25" s="794" t="s">
        <v>461</v>
      </c>
      <c r="M25" s="794"/>
    </row>
    <row r="26" spans="1:13" ht="16.5" thickTop="1" thickBot="1">
      <c r="A26" s="413">
        <v>25</v>
      </c>
      <c r="B26" s="196" t="s">
        <v>493</v>
      </c>
      <c r="C26" s="386">
        <v>3064</v>
      </c>
      <c r="D26" s="386">
        <v>30</v>
      </c>
      <c r="E26" s="386">
        <v>3034</v>
      </c>
      <c r="F26" s="386">
        <v>3025</v>
      </c>
      <c r="G26" s="197">
        <v>29</v>
      </c>
      <c r="H26" s="197">
        <v>2996</v>
      </c>
      <c r="I26" s="386">
        <v>39</v>
      </c>
      <c r="J26" s="197">
        <v>1</v>
      </c>
      <c r="K26" s="197">
        <v>38</v>
      </c>
      <c r="L26" s="796" t="s">
        <v>462</v>
      </c>
      <c r="M26" s="796"/>
    </row>
    <row r="27" spans="1:13" ht="24" thickTop="1" thickBot="1">
      <c r="A27" s="392">
        <v>26</v>
      </c>
      <c r="B27" s="133" t="s">
        <v>492</v>
      </c>
      <c r="C27" s="384">
        <v>17067</v>
      </c>
      <c r="D27" s="384">
        <v>156</v>
      </c>
      <c r="E27" s="384">
        <v>16911</v>
      </c>
      <c r="F27" s="384">
        <v>16963</v>
      </c>
      <c r="G27" s="130">
        <v>151</v>
      </c>
      <c r="H27" s="130">
        <v>16812</v>
      </c>
      <c r="I27" s="384">
        <v>104</v>
      </c>
      <c r="J27" s="130">
        <v>5</v>
      </c>
      <c r="K27" s="130">
        <v>99</v>
      </c>
      <c r="L27" s="794" t="s">
        <v>463</v>
      </c>
      <c r="M27" s="794"/>
    </row>
    <row r="28" spans="1:13" ht="16.5" thickTop="1" thickBot="1">
      <c r="A28" s="413">
        <v>27</v>
      </c>
      <c r="B28" s="196" t="s">
        <v>464</v>
      </c>
      <c r="C28" s="386">
        <v>5775</v>
      </c>
      <c r="D28" s="386">
        <v>99</v>
      </c>
      <c r="E28" s="386">
        <v>5676</v>
      </c>
      <c r="F28" s="386">
        <v>5483</v>
      </c>
      <c r="G28" s="197">
        <v>90</v>
      </c>
      <c r="H28" s="197">
        <v>5393</v>
      </c>
      <c r="I28" s="386">
        <v>292</v>
      </c>
      <c r="J28" s="197">
        <v>9</v>
      </c>
      <c r="K28" s="197">
        <v>283</v>
      </c>
      <c r="L28" s="796" t="s">
        <v>465</v>
      </c>
      <c r="M28" s="796"/>
    </row>
    <row r="29" spans="1:13" ht="24" customHeight="1" thickTop="1" thickBot="1">
      <c r="A29" s="392">
        <v>28</v>
      </c>
      <c r="B29" s="133" t="s">
        <v>479</v>
      </c>
      <c r="C29" s="384">
        <v>14353</v>
      </c>
      <c r="D29" s="384">
        <v>46</v>
      </c>
      <c r="E29" s="384">
        <v>14307</v>
      </c>
      <c r="F29" s="384">
        <v>14303</v>
      </c>
      <c r="G29" s="130">
        <v>46</v>
      </c>
      <c r="H29" s="130">
        <v>14257</v>
      </c>
      <c r="I29" s="384">
        <v>50</v>
      </c>
      <c r="J29" s="130">
        <v>0</v>
      </c>
      <c r="K29" s="130">
        <v>50</v>
      </c>
      <c r="L29" s="794" t="s">
        <v>477</v>
      </c>
      <c r="M29" s="794"/>
    </row>
    <row r="30" spans="1:13" ht="15.75" thickTop="1">
      <c r="A30" s="455">
        <v>29</v>
      </c>
      <c r="B30" s="456" t="s">
        <v>480</v>
      </c>
      <c r="C30" s="457">
        <v>1840</v>
      </c>
      <c r="D30" s="457">
        <v>15</v>
      </c>
      <c r="E30" s="457">
        <v>1825</v>
      </c>
      <c r="F30" s="457">
        <v>1839</v>
      </c>
      <c r="G30" s="458">
        <v>15</v>
      </c>
      <c r="H30" s="458">
        <v>1824</v>
      </c>
      <c r="I30" s="457">
        <v>1</v>
      </c>
      <c r="J30" s="458">
        <v>0</v>
      </c>
      <c r="K30" s="458">
        <v>1</v>
      </c>
      <c r="L30" s="797" t="s">
        <v>478</v>
      </c>
      <c r="M30" s="797"/>
    </row>
    <row r="31" spans="1:13" ht="24" customHeight="1" thickBot="1">
      <c r="A31" s="453">
        <v>31</v>
      </c>
      <c r="B31" s="454" t="s">
        <v>481</v>
      </c>
      <c r="C31" s="385">
        <v>1018</v>
      </c>
      <c r="D31" s="385">
        <v>13</v>
      </c>
      <c r="E31" s="385">
        <v>1005</v>
      </c>
      <c r="F31" s="385">
        <v>1000</v>
      </c>
      <c r="G31" s="131">
        <v>13</v>
      </c>
      <c r="H31" s="131">
        <v>987</v>
      </c>
      <c r="I31" s="385">
        <v>18</v>
      </c>
      <c r="J31" s="131">
        <v>0</v>
      </c>
      <c r="K31" s="131">
        <v>18</v>
      </c>
      <c r="L31" s="799" t="s">
        <v>491</v>
      </c>
      <c r="M31" s="799"/>
    </row>
    <row r="32" spans="1:13" ht="24" customHeight="1" thickTop="1" thickBot="1">
      <c r="A32" s="413">
        <v>33</v>
      </c>
      <c r="B32" s="196" t="s">
        <v>482</v>
      </c>
      <c r="C32" s="386">
        <v>67</v>
      </c>
      <c r="D32" s="386">
        <v>3</v>
      </c>
      <c r="E32" s="386">
        <v>64</v>
      </c>
      <c r="F32" s="386">
        <v>67</v>
      </c>
      <c r="G32" s="197">
        <v>3</v>
      </c>
      <c r="H32" s="197">
        <v>64</v>
      </c>
      <c r="I32" s="386">
        <v>0</v>
      </c>
      <c r="J32" s="197">
        <v>0</v>
      </c>
      <c r="K32" s="197">
        <v>0</v>
      </c>
      <c r="L32" s="796" t="s">
        <v>490</v>
      </c>
      <c r="M32" s="796"/>
    </row>
    <row r="33" spans="1:13" ht="24" customHeight="1" thickTop="1" thickBot="1">
      <c r="A33" s="392">
        <v>34</v>
      </c>
      <c r="B33" s="133" t="s">
        <v>488</v>
      </c>
      <c r="C33" s="384">
        <v>399</v>
      </c>
      <c r="D33" s="384">
        <v>0</v>
      </c>
      <c r="E33" s="384">
        <v>399</v>
      </c>
      <c r="F33" s="384">
        <v>397</v>
      </c>
      <c r="G33" s="130">
        <v>0</v>
      </c>
      <c r="H33" s="130">
        <v>397</v>
      </c>
      <c r="I33" s="384">
        <v>2</v>
      </c>
      <c r="J33" s="130">
        <v>0</v>
      </c>
      <c r="K33" s="130">
        <v>2</v>
      </c>
      <c r="L33" s="794" t="s">
        <v>489</v>
      </c>
      <c r="M33" s="794"/>
    </row>
    <row r="34" spans="1:13" ht="16.5" thickTop="1" thickBot="1">
      <c r="A34" s="413">
        <v>35</v>
      </c>
      <c r="B34" s="196" t="s">
        <v>466</v>
      </c>
      <c r="C34" s="386">
        <v>30</v>
      </c>
      <c r="D34" s="386">
        <v>1</v>
      </c>
      <c r="E34" s="386">
        <v>29</v>
      </c>
      <c r="F34" s="386">
        <v>24</v>
      </c>
      <c r="G34" s="197">
        <v>1</v>
      </c>
      <c r="H34" s="197">
        <v>23</v>
      </c>
      <c r="I34" s="386">
        <v>6</v>
      </c>
      <c r="J34" s="197">
        <v>0</v>
      </c>
      <c r="K34" s="197">
        <v>6</v>
      </c>
      <c r="L34" s="796" t="s">
        <v>467</v>
      </c>
      <c r="M34" s="796"/>
    </row>
    <row r="35" spans="1:13" ht="24" customHeight="1" thickTop="1" thickBot="1">
      <c r="A35" s="392">
        <v>36</v>
      </c>
      <c r="B35" s="133" t="s">
        <v>487</v>
      </c>
      <c r="C35" s="384">
        <v>3085</v>
      </c>
      <c r="D35" s="384">
        <v>19</v>
      </c>
      <c r="E35" s="384">
        <v>3066</v>
      </c>
      <c r="F35" s="384">
        <v>3067</v>
      </c>
      <c r="G35" s="130">
        <v>19</v>
      </c>
      <c r="H35" s="130">
        <v>3048</v>
      </c>
      <c r="I35" s="384">
        <v>18</v>
      </c>
      <c r="J35" s="130">
        <v>0</v>
      </c>
      <c r="K35" s="130">
        <v>18</v>
      </c>
      <c r="L35" s="794" t="s">
        <v>486</v>
      </c>
      <c r="M35" s="794"/>
    </row>
    <row r="36" spans="1:13" ht="24" thickTop="1" thickBot="1">
      <c r="A36" s="413">
        <v>37</v>
      </c>
      <c r="B36" s="196" t="s">
        <v>485</v>
      </c>
      <c r="C36" s="386">
        <v>162</v>
      </c>
      <c r="D36" s="386">
        <v>0</v>
      </c>
      <c r="E36" s="386">
        <v>162</v>
      </c>
      <c r="F36" s="386">
        <v>160</v>
      </c>
      <c r="G36" s="197">
        <v>0</v>
      </c>
      <c r="H36" s="197">
        <v>160</v>
      </c>
      <c r="I36" s="386">
        <v>2</v>
      </c>
      <c r="J36" s="197">
        <v>0</v>
      </c>
      <c r="K36" s="197">
        <v>2</v>
      </c>
      <c r="L36" s="796" t="s">
        <v>484</v>
      </c>
      <c r="M36" s="796"/>
    </row>
    <row r="37" spans="1:13" ht="17.25" thickTop="1" thickBot="1">
      <c r="A37" s="412" t="s">
        <v>89</v>
      </c>
      <c r="B37" s="134" t="s">
        <v>302</v>
      </c>
      <c r="C37" s="384">
        <v>4800</v>
      </c>
      <c r="D37" s="384">
        <v>329</v>
      </c>
      <c r="E37" s="384">
        <v>4471</v>
      </c>
      <c r="F37" s="384">
        <v>3378</v>
      </c>
      <c r="G37" s="130">
        <v>73</v>
      </c>
      <c r="H37" s="130">
        <v>3305</v>
      </c>
      <c r="I37" s="384">
        <v>1422</v>
      </c>
      <c r="J37" s="130">
        <v>256</v>
      </c>
      <c r="K37" s="130">
        <v>1166</v>
      </c>
      <c r="L37" s="800" t="s">
        <v>468</v>
      </c>
      <c r="M37" s="800"/>
    </row>
    <row r="38" spans="1:13" ht="15.75" thickTop="1">
      <c r="A38" s="416">
        <v>40</v>
      </c>
      <c r="B38" s="417" t="s">
        <v>469</v>
      </c>
      <c r="C38" s="418">
        <v>4800</v>
      </c>
      <c r="D38" s="418">
        <v>329</v>
      </c>
      <c r="E38" s="418">
        <v>4471</v>
      </c>
      <c r="F38" s="418">
        <v>3378</v>
      </c>
      <c r="G38" s="419">
        <v>73</v>
      </c>
      <c r="H38" s="419">
        <v>3305</v>
      </c>
      <c r="I38" s="418">
        <v>1422</v>
      </c>
      <c r="J38" s="419">
        <v>256</v>
      </c>
      <c r="K38" s="419">
        <v>1166</v>
      </c>
      <c r="L38" s="801" t="s">
        <v>468</v>
      </c>
      <c r="M38" s="801"/>
    </row>
    <row r="39" spans="1:13" ht="33" customHeight="1">
      <c r="A39" s="795" t="s">
        <v>4</v>
      </c>
      <c r="B39" s="795"/>
      <c r="C39" s="426">
        <f t="shared" ref="C39:K39" si="0">C37+C16+C11</f>
        <v>123054</v>
      </c>
      <c r="D39" s="426">
        <f t="shared" si="0"/>
        <v>5119</v>
      </c>
      <c r="E39" s="426">
        <f t="shared" si="0"/>
        <v>117935</v>
      </c>
      <c r="F39" s="426">
        <f t="shared" si="0"/>
        <v>112560</v>
      </c>
      <c r="G39" s="426">
        <f t="shared" si="0"/>
        <v>3404</v>
      </c>
      <c r="H39" s="426">
        <f t="shared" si="0"/>
        <v>109156</v>
      </c>
      <c r="I39" s="426">
        <f t="shared" si="0"/>
        <v>10494</v>
      </c>
      <c r="J39" s="426">
        <f t="shared" si="0"/>
        <v>1715</v>
      </c>
      <c r="K39" s="426">
        <f t="shared" si="0"/>
        <v>8779</v>
      </c>
      <c r="L39" s="798" t="s">
        <v>0</v>
      </c>
      <c r="M39" s="798"/>
    </row>
    <row r="40" spans="1:13">
      <c r="B40" s="1"/>
    </row>
    <row r="41" spans="1:13">
      <c r="B41" s="1"/>
      <c r="C41" s="213"/>
      <c r="D41" s="213"/>
      <c r="E41" s="213"/>
      <c r="F41" s="213"/>
      <c r="G41" s="213"/>
      <c r="H41" s="213"/>
      <c r="I41" s="213"/>
      <c r="J41" s="213"/>
      <c r="K41" s="213"/>
    </row>
    <row r="42" spans="1:13">
      <c r="C42" s="213"/>
      <c r="D42" s="213"/>
      <c r="E42" s="213"/>
      <c r="F42" s="213"/>
      <c r="G42" s="213"/>
      <c r="H42" s="213"/>
      <c r="I42" s="213"/>
      <c r="J42" s="213"/>
      <c r="K42" s="213"/>
    </row>
  </sheetData>
  <mergeCells count="46">
    <mergeCell ref="I8:K8"/>
    <mergeCell ref="C8:E8"/>
    <mergeCell ref="L23:M23"/>
    <mergeCell ref="L19:M19"/>
    <mergeCell ref="A1:M1"/>
    <mergeCell ref="A2:M2"/>
    <mergeCell ref="A3:M3"/>
    <mergeCell ref="A4:M4"/>
    <mergeCell ref="C7:E7"/>
    <mergeCell ref="I7:K7"/>
    <mergeCell ref="L7:M10"/>
    <mergeCell ref="A5:M5"/>
    <mergeCell ref="A6:B6"/>
    <mergeCell ref="C6:K6"/>
    <mergeCell ref="A7:A10"/>
    <mergeCell ref="B7:B10"/>
    <mergeCell ref="F8:H8"/>
    <mergeCell ref="F7:H7"/>
    <mergeCell ref="L37:M37"/>
    <mergeCell ref="L36:M36"/>
    <mergeCell ref="L38:M38"/>
    <mergeCell ref="L14:M14"/>
    <mergeCell ref="L11:M11"/>
    <mergeCell ref="L12:M12"/>
    <mergeCell ref="L26:M26"/>
    <mergeCell ref="L27:M27"/>
    <mergeCell ref="L22:M22"/>
    <mergeCell ref="L24:M24"/>
    <mergeCell ref="L21:M21"/>
    <mergeCell ref="L20:M20"/>
    <mergeCell ref="L25:M25"/>
    <mergeCell ref="L18:M18"/>
    <mergeCell ref="L13:M13"/>
    <mergeCell ref="L16:M16"/>
    <mergeCell ref="L15:M15"/>
    <mergeCell ref="L17:M17"/>
    <mergeCell ref="A39:B39"/>
    <mergeCell ref="L28:M28"/>
    <mergeCell ref="L30:M30"/>
    <mergeCell ref="L39:M39"/>
    <mergeCell ref="L31:M31"/>
    <mergeCell ref="L33:M33"/>
    <mergeCell ref="L35:M35"/>
    <mergeCell ref="L34:M34"/>
    <mergeCell ref="L29:M29"/>
    <mergeCell ref="L32:M32"/>
  </mergeCells>
  <printOptions horizontalCentered="1"/>
  <pageMargins left="0" right="0" top="0.39370078740157483" bottom="0" header="0.51181102362204722" footer="0.51181102362204722"/>
  <pageSetup paperSize="9" scale="90" orientation="landscape" r:id="rId1"/>
  <headerFooter alignWithMargins="0"/>
  <rowBreaks count="1" manualBreakCount="1">
    <brk id="30" max="12"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topLeftCell="A23" zoomScaleNormal="100" zoomScaleSheetLayoutView="100" workbookViewId="0">
      <selection activeCell="G41" sqref="G41"/>
    </sheetView>
  </sheetViews>
  <sheetFormatPr defaultRowHeight="15"/>
  <cols>
    <col min="1" max="1" width="5.77734375" style="110" customWidth="1"/>
    <col min="2" max="2" width="30.77734375" style="3" customWidth="1"/>
    <col min="3" max="8" width="7.77734375" style="1" customWidth="1"/>
    <col min="9" max="9" width="30.77734375" style="1" customWidth="1"/>
    <col min="10" max="10" width="5.77734375" style="1" customWidth="1"/>
    <col min="11" max="16384" width="8.88671875" style="1"/>
  </cols>
  <sheetData>
    <row r="1" spans="1:13" s="14" customFormat="1">
      <c r="A1" s="493"/>
      <c r="B1" s="493"/>
      <c r="C1" s="493"/>
      <c r="D1" s="493"/>
      <c r="E1" s="493"/>
      <c r="F1" s="493"/>
      <c r="G1" s="493"/>
      <c r="H1" s="493"/>
      <c r="I1" s="493"/>
      <c r="J1" s="493"/>
      <c r="K1" s="15"/>
      <c r="L1" s="15"/>
      <c r="M1" s="15"/>
    </row>
    <row r="2" spans="1:13" ht="20.25">
      <c r="A2" s="628" t="s">
        <v>16</v>
      </c>
      <c r="B2" s="628"/>
      <c r="C2" s="628"/>
      <c r="D2" s="628"/>
      <c r="E2" s="628"/>
      <c r="F2" s="628"/>
      <c r="G2" s="628"/>
      <c r="H2" s="628"/>
      <c r="I2" s="628"/>
      <c r="J2" s="628"/>
    </row>
    <row r="3" spans="1:13" ht="20.25">
      <c r="A3" s="628" t="s">
        <v>91</v>
      </c>
      <c r="B3" s="628"/>
      <c r="C3" s="628"/>
      <c r="D3" s="628"/>
      <c r="E3" s="628"/>
      <c r="F3" s="628"/>
      <c r="G3" s="628"/>
      <c r="H3" s="628"/>
      <c r="I3" s="628"/>
      <c r="J3" s="628"/>
    </row>
    <row r="4" spans="1:13" ht="15.75">
      <c r="A4" s="632" t="s">
        <v>93</v>
      </c>
      <c r="B4" s="632"/>
      <c r="C4" s="632"/>
      <c r="D4" s="632"/>
      <c r="E4" s="632"/>
      <c r="F4" s="632"/>
      <c r="G4" s="632"/>
      <c r="H4" s="632"/>
      <c r="I4" s="632"/>
      <c r="J4" s="632"/>
    </row>
    <row r="5" spans="1:13" ht="15.75">
      <c r="A5" s="632" t="s">
        <v>92</v>
      </c>
      <c r="B5" s="632"/>
      <c r="C5" s="632"/>
      <c r="D5" s="632"/>
      <c r="E5" s="632"/>
      <c r="F5" s="632"/>
      <c r="G5" s="632"/>
      <c r="H5" s="632"/>
      <c r="I5" s="632"/>
      <c r="J5" s="632"/>
    </row>
    <row r="6" spans="1:13" ht="15.75">
      <c r="A6" s="636" t="s">
        <v>276</v>
      </c>
      <c r="B6" s="636"/>
      <c r="C6" s="625">
        <v>2012</v>
      </c>
      <c r="D6" s="625"/>
      <c r="E6" s="625"/>
      <c r="F6" s="625"/>
      <c r="G6" s="625"/>
      <c r="H6" s="625"/>
      <c r="I6" s="805" t="s">
        <v>499</v>
      </c>
      <c r="J6" s="805" t="s">
        <v>277</v>
      </c>
    </row>
    <row r="7" spans="1:13">
      <c r="A7" s="569" t="s">
        <v>377</v>
      </c>
      <c r="B7" s="637" t="s">
        <v>3</v>
      </c>
      <c r="C7" s="742" t="s">
        <v>13</v>
      </c>
      <c r="D7" s="742"/>
      <c r="E7" s="742"/>
      <c r="F7" s="742" t="s">
        <v>12</v>
      </c>
      <c r="G7" s="742"/>
      <c r="H7" s="742"/>
      <c r="I7" s="626" t="s">
        <v>7</v>
      </c>
      <c r="J7" s="626"/>
    </row>
    <row r="8" spans="1:13">
      <c r="A8" s="570"/>
      <c r="B8" s="638"/>
      <c r="C8" s="735" t="s">
        <v>15</v>
      </c>
      <c r="D8" s="735"/>
      <c r="E8" s="735"/>
      <c r="F8" s="735" t="s">
        <v>14</v>
      </c>
      <c r="G8" s="735"/>
      <c r="H8" s="735"/>
      <c r="I8" s="634"/>
      <c r="J8" s="634"/>
    </row>
    <row r="9" spans="1:13">
      <c r="A9" s="570"/>
      <c r="B9" s="638"/>
      <c r="C9" s="186" t="s">
        <v>0</v>
      </c>
      <c r="D9" s="186" t="s">
        <v>1</v>
      </c>
      <c r="E9" s="186" t="s">
        <v>2</v>
      </c>
      <c r="F9" s="186" t="s">
        <v>0</v>
      </c>
      <c r="G9" s="186" t="s">
        <v>1</v>
      </c>
      <c r="H9" s="186" t="s">
        <v>2</v>
      </c>
      <c r="I9" s="634"/>
      <c r="J9" s="634"/>
    </row>
    <row r="10" spans="1:13">
      <c r="A10" s="571"/>
      <c r="B10" s="639"/>
      <c r="C10" s="353" t="s">
        <v>4</v>
      </c>
      <c r="D10" s="353" t="s">
        <v>5</v>
      </c>
      <c r="E10" s="353" t="s">
        <v>6</v>
      </c>
      <c r="F10" s="353" t="s">
        <v>4</v>
      </c>
      <c r="G10" s="353" t="s">
        <v>5</v>
      </c>
      <c r="H10" s="353" t="s">
        <v>6</v>
      </c>
      <c r="I10" s="635"/>
      <c r="J10" s="635"/>
    </row>
    <row r="11" spans="1:13" ht="16.5" thickBot="1">
      <c r="A11" s="412" t="s">
        <v>405</v>
      </c>
      <c r="B11" s="134" t="s">
        <v>300</v>
      </c>
      <c r="C11" s="385">
        <v>11229634</v>
      </c>
      <c r="D11" s="131">
        <v>7624265</v>
      </c>
      <c r="E11" s="131">
        <v>3605369</v>
      </c>
      <c r="F11" s="385">
        <v>39090</v>
      </c>
      <c r="G11" s="131">
        <v>32877</v>
      </c>
      <c r="H11" s="131">
        <v>6213</v>
      </c>
      <c r="I11" s="803" t="s">
        <v>446</v>
      </c>
      <c r="J11" s="803"/>
    </row>
    <row r="12" spans="1:13" ht="35.25" thickTop="1" thickBot="1">
      <c r="A12" s="413">
        <v>11</v>
      </c>
      <c r="B12" s="196" t="s">
        <v>471</v>
      </c>
      <c r="C12" s="386">
        <v>11210157</v>
      </c>
      <c r="D12" s="197">
        <v>7605631</v>
      </c>
      <c r="E12" s="197">
        <v>3604526</v>
      </c>
      <c r="F12" s="386">
        <v>38579</v>
      </c>
      <c r="G12" s="197">
        <v>32374</v>
      </c>
      <c r="H12" s="197">
        <v>6205</v>
      </c>
      <c r="I12" s="796" t="s">
        <v>470</v>
      </c>
      <c r="J12" s="796"/>
    </row>
    <row r="13" spans="1:13" ht="16.5" thickTop="1" thickBot="1">
      <c r="A13" s="260">
        <v>111</v>
      </c>
      <c r="B13" s="132" t="s">
        <v>447</v>
      </c>
      <c r="C13" s="384">
        <v>9288929</v>
      </c>
      <c r="D13" s="130">
        <v>5797087</v>
      </c>
      <c r="E13" s="130">
        <v>3491842</v>
      </c>
      <c r="F13" s="384">
        <v>19857</v>
      </c>
      <c r="G13" s="130">
        <v>13863</v>
      </c>
      <c r="H13" s="130">
        <v>5994</v>
      </c>
      <c r="I13" s="792" t="s">
        <v>448</v>
      </c>
      <c r="J13" s="792"/>
    </row>
    <row r="14" spans="1:13" ht="24" customHeight="1" thickTop="1" thickBot="1">
      <c r="A14" s="261">
        <v>112</v>
      </c>
      <c r="B14" s="198" t="s">
        <v>449</v>
      </c>
      <c r="C14" s="386">
        <v>1921228</v>
      </c>
      <c r="D14" s="197">
        <v>1808544</v>
      </c>
      <c r="E14" s="197">
        <v>112684</v>
      </c>
      <c r="F14" s="386">
        <v>18722</v>
      </c>
      <c r="G14" s="197">
        <v>18511</v>
      </c>
      <c r="H14" s="197">
        <v>211</v>
      </c>
      <c r="I14" s="802" t="s">
        <v>450</v>
      </c>
      <c r="J14" s="802"/>
    </row>
    <row r="15" spans="1:13" ht="16.5" thickTop="1" thickBot="1">
      <c r="A15" s="392">
        <v>14</v>
      </c>
      <c r="B15" s="133" t="s">
        <v>451</v>
      </c>
      <c r="C15" s="384">
        <v>19477</v>
      </c>
      <c r="D15" s="130">
        <v>18634</v>
      </c>
      <c r="E15" s="130">
        <v>843</v>
      </c>
      <c r="F15" s="384">
        <v>511</v>
      </c>
      <c r="G15" s="130">
        <v>503</v>
      </c>
      <c r="H15" s="130">
        <v>8</v>
      </c>
      <c r="I15" s="794" t="s">
        <v>452</v>
      </c>
      <c r="J15" s="794"/>
    </row>
    <row r="16" spans="1:13" ht="17.25" thickTop="1" thickBot="1">
      <c r="A16" s="415" t="s">
        <v>88</v>
      </c>
      <c r="B16" s="414" t="s">
        <v>301</v>
      </c>
      <c r="C16" s="386">
        <v>6599761</v>
      </c>
      <c r="D16" s="197">
        <v>5240873</v>
      </c>
      <c r="E16" s="197">
        <v>1358888</v>
      </c>
      <c r="F16" s="386">
        <v>79164</v>
      </c>
      <c r="G16" s="197">
        <v>76305</v>
      </c>
      <c r="H16" s="197">
        <v>2859</v>
      </c>
      <c r="I16" s="793" t="s">
        <v>453</v>
      </c>
      <c r="J16" s="793"/>
    </row>
    <row r="17" spans="1:10" ht="16.5" thickTop="1" thickBot="1">
      <c r="A17" s="392">
        <v>15</v>
      </c>
      <c r="B17" s="133" t="s">
        <v>472</v>
      </c>
      <c r="C17" s="384">
        <v>215026</v>
      </c>
      <c r="D17" s="130">
        <v>202315</v>
      </c>
      <c r="E17" s="130">
        <v>12711</v>
      </c>
      <c r="F17" s="384">
        <v>6570</v>
      </c>
      <c r="G17" s="130">
        <v>6514</v>
      </c>
      <c r="H17" s="130">
        <v>56</v>
      </c>
      <c r="I17" s="794" t="s">
        <v>454</v>
      </c>
      <c r="J17" s="794"/>
    </row>
    <row r="18" spans="1:10" ht="16.5" thickTop="1" thickBot="1">
      <c r="A18" s="413">
        <v>17</v>
      </c>
      <c r="B18" s="196" t="s">
        <v>455</v>
      </c>
      <c r="C18" s="386">
        <v>11438</v>
      </c>
      <c r="D18" s="197">
        <v>11193</v>
      </c>
      <c r="E18" s="197">
        <v>245</v>
      </c>
      <c r="F18" s="386">
        <v>594</v>
      </c>
      <c r="G18" s="197">
        <v>589</v>
      </c>
      <c r="H18" s="197">
        <v>5</v>
      </c>
      <c r="I18" s="796" t="s">
        <v>456</v>
      </c>
      <c r="J18" s="796"/>
    </row>
    <row r="19" spans="1:10" ht="24" thickTop="1" thickBot="1">
      <c r="A19" s="392">
        <v>18</v>
      </c>
      <c r="B19" s="133" t="s">
        <v>473</v>
      </c>
      <c r="C19" s="384">
        <v>146487</v>
      </c>
      <c r="D19" s="130">
        <v>144114</v>
      </c>
      <c r="E19" s="130">
        <v>2373</v>
      </c>
      <c r="F19" s="384">
        <v>7140</v>
      </c>
      <c r="G19" s="130">
        <v>7033</v>
      </c>
      <c r="H19" s="130">
        <v>107</v>
      </c>
      <c r="I19" s="794" t="s">
        <v>457</v>
      </c>
      <c r="J19" s="794"/>
    </row>
    <row r="20" spans="1:10" ht="35.25" thickTop="1" thickBot="1">
      <c r="A20" s="413">
        <v>19</v>
      </c>
      <c r="B20" s="196" t="s">
        <v>474</v>
      </c>
      <c r="C20" s="386">
        <v>2252</v>
      </c>
      <c r="D20" s="197">
        <v>1892</v>
      </c>
      <c r="E20" s="197">
        <v>360</v>
      </c>
      <c r="F20" s="386">
        <v>104</v>
      </c>
      <c r="G20" s="197">
        <v>98</v>
      </c>
      <c r="H20" s="197">
        <v>6</v>
      </c>
      <c r="I20" s="796" t="s">
        <v>475</v>
      </c>
      <c r="J20" s="796"/>
    </row>
    <row r="21" spans="1:10" ht="35.25" thickTop="1" thickBot="1">
      <c r="A21" s="392">
        <v>20</v>
      </c>
      <c r="B21" s="133" t="s">
        <v>498</v>
      </c>
      <c r="C21" s="384">
        <v>90856</v>
      </c>
      <c r="D21" s="130">
        <v>89194</v>
      </c>
      <c r="E21" s="130">
        <v>1662</v>
      </c>
      <c r="F21" s="384">
        <v>3045</v>
      </c>
      <c r="G21" s="130">
        <v>3031</v>
      </c>
      <c r="H21" s="130">
        <v>14</v>
      </c>
      <c r="I21" s="794" t="s">
        <v>476</v>
      </c>
      <c r="J21" s="794"/>
    </row>
    <row r="22" spans="1:10" ht="16.5" thickTop="1" thickBot="1">
      <c r="A22" s="413">
        <v>21</v>
      </c>
      <c r="B22" s="196" t="s">
        <v>458</v>
      </c>
      <c r="C22" s="386">
        <v>12701</v>
      </c>
      <c r="D22" s="197">
        <v>11776</v>
      </c>
      <c r="E22" s="197">
        <v>925</v>
      </c>
      <c r="F22" s="386">
        <v>490</v>
      </c>
      <c r="G22" s="197">
        <v>481</v>
      </c>
      <c r="H22" s="197">
        <v>9</v>
      </c>
      <c r="I22" s="796" t="s">
        <v>459</v>
      </c>
      <c r="J22" s="796"/>
    </row>
    <row r="23" spans="1:10" ht="24" thickTop="1" thickBot="1">
      <c r="A23" s="392">
        <v>22</v>
      </c>
      <c r="B23" s="133" t="s">
        <v>483</v>
      </c>
      <c r="C23" s="384">
        <v>234249</v>
      </c>
      <c r="D23" s="130">
        <v>215868</v>
      </c>
      <c r="E23" s="130">
        <v>18381</v>
      </c>
      <c r="F23" s="384">
        <v>3758</v>
      </c>
      <c r="G23" s="130">
        <v>3615</v>
      </c>
      <c r="H23" s="130">
        <v>143</v>
      </c>
      <c r="I23" s="794" t="s">
        <v>496</v>
      </c>
      <c r="J23" s="794"/>
    </row>
    <row r="24" spans="1:10" ht="16.5" thickTop="1" thickBot="1">
      <c r="A24" s="413">
        <v>23</v>
      </c>
      <c r="B24" s="196" t="s">
        <v>495</v>
      </c>
      <c r="C24" s="386">
        <v>1310469</v>
      </c>
      <c r="D24" s="197">
        <v>858419</v>
      </c>
      <c r="E24" s="197">
        <v>452050</v>
      </c>
      <c r="F24" s="386">
        <v>2638</v>
      </c>
      <c r="G24" s="197">
        <v>1782</v>
      </c>
      <c r="H24" s="197">
        <v>856</v>
      </c>
      <c r="I24" s="796" t="s">
        <v>460</v>
      </c>
      <c r="J24" s="796"/>
    </row>
    <row r="25" spans="1:10" ht="24" thickTop="1" thickBot="1">
      <c r="A25" s="392">
        <v>24</v>
      </c>
      <c r="B25" s="133" t="s">
        <v>494</v>
      </c>
      <c r="C25" s="384">
        <v>2093154</v>
      </c>
      <c r="D25" s="130">
        <v>1446408</v>
      </c>
      <c r="E25" s="130">
        <v>646746</v>
      </c>
      <c r="F25" s="384">
        <v>7965</v>
      </c>
      <c r="G25" s="130">
        <v>6834</v>
      </c>
      <c r="H25" s="130">
        <v>1131</v>
      </c>
      <c r="I25" s="794" t="s">
        <v>461</v>
      </c>
      <c r="J25" s="794"/>
    </row>
    <row r="26" spans="1:10" ht="16.5" thickTop="1" thickBot="1">
      <c r="A26" s="413">
        <v>25</v>
      </c>
      <c r="B26" s="196" t="s">
        <v>493</v>
      </c>
      <c r="C26" s="386">
        <v>122963</v>
      </c>
      <c r="D26" s="197">
        <v>116845</v>
      </c>
      <c r="E26" s="197">
        <v>6118</v>
      </c>
      <c r="F26" s="386">
        <v>3064</v>
      </c>
      <c r="G26" s="197">
        <v>3025</v>
      </c>
      <c r="H26" s="197">
        <v>39</v>
      </c>
      <c r="I26" s="796" t="s">
        <v>462</v>
      </c>
      <c r="J26" s="796"/>
    </row>
    <row r="27" spans="1:10" ht="24" thickTop="1" thickBot="1">
      <c r="A27" s="392">
        <v>26</v>
      </c>
      <c r="B27" s="133" t="s">
        <v>492</v>
      </c>
      <c r="C27" s="384">
        <v>614402</v>
      </c>
      <c r="D27" s="130">
        <v>596573</v>
      </c>
      <c r="E27" s="130">
        <v>17829</v>
      </c>
      <c r="F27" s="384">
        <v>17067</v>
      </c>
      <c r="G27" s="130">
        <v>16963</v>
      </c>
      <c r="H27" s="130">
        <v>104</v>
      </c>
      <c r="I27" s="794" t="s">
        <v>463</v>
      </c>
      <c r="J27" s="794"/>
    </row>
    <row r="28" spans="1:10" ht="15.75" thickTop="1">
      <c r="A28" s="455">
        <v>27</v>
      </c>
      <c r="B28" s="456" t="s">
        <v>464</v>
      </c>
      <c r="C28" s="457">
        <v>1115225</v>
      </c>
      <c r="D28" s="458">
        <v>922539</v>
      </c>
      <c r="E28" s="458">
        <v>192686</v>
      </c>
      <c r="F28" s="457">
        <v>5775</v>
      </c>
      <c r="G28" s="458">
        <v>5483</v>
      </c>
      <c r="H28" s="458">
        <v>292</v>
      </c>
      <c r="I28" s="797" t="s">
        <v>465</v>
      </c>
      <c r="J28" s="797"/>
    </row>
    <row r="29" spans="1:10" ht="23.25" thickBot="1">
      <c r="A29" s="453">
        <v>28</v>
      </c>
      <c r="B29" s="454" t="s">
        <v>479</v>
      </c>
      <c r="C29" s="385">
        <v>411070</v>
      </c>
      <c r="D29" s="131">
        <v>407946</v>
      </c>
      <c r="E29" s="131">
        <v>3124</v>
      </c>
      <c r="F29" s="385">
        <v>14353</v>
      </c>
      <c r="G29" s="131">
        <v>14303</v>
      </c>
      <c r="H29" s="131">
        <v>50</v>
      </c>
      <c r="I29" s="799" t="s">
        <v>477</v>
      </c>
      <c r="J29" s="799"/>
    </row>
    <row r="30" spans="1:10" ht="16.5" thickTop="1" thickBot="1">
      <c r="A30" s="413">
        <v>29</v>
      </c>
      <c r="B30" s="196" t="s">
        <v>480</v>
      </c>
      <c r="C30" s="386">
        <v>50484</v>
      </c>
      <c r="D30" s="197">
        <v>50484</v>
      </c>
      <c r="E30" s="197">
        <v>0</v>
      </c>
      <c r="F30" s="386">
        <v>1840</v>
      </c>
      <c r="G30" s="197">
        <v>1839</v>
      </c>
      <c r="H30" s="197">
        <v>1</v>
      </c>
      <c r="I30" s="796" t="s">
        <v>478</v>
      </c>
      <c r="J30" s="796"/>
    </row>
    <row r="31" spans="1:10" ht="24" customHeight="1" thickTop="1" thickBot="1">
      <c r="A31" s="392">
        <v>31</v>
      </c>
      <c r="B31" s="133" t="s">
        <v>481</v>
      </c>
      <c r="C31" s="384">
        <v>39486</v>
      </c>
      <c r="D31" s="130">
        <v>36794</v>
      </c>
      <c r="E31" s="130">
        <v>2692</v>
      </c>
      <c r="F31" s="384">
        <v>1018</v>
      </c>
      <c r="G31" s="130">
        <v>1000</v>
      </c>
      <c r="H31" s="130">
        <v>18</v>
      </c>
      <c r="I31" s="794" t="s">
        <v>491</v>
      </c>
      <c r="J31" s="794"/>
    </row>
    <row r="32" spans="1:10" ht="24" customHeight="1" thickTop="1" thickBot="1">
      <c r="A32" s="413">
        <v>33</v>
      </c>
      <c r="B32" s="196" t="s">
        <v>482</v>
      </c>
      <c r="C32" s="386">
        <v>4921</v>
      </c>
      <c r="D32" s="197">
        <v>4921</v>
      </c>
      <c r="E32" s="197">
        <v>0</v>
      </c>
      <c r="F32" s="386">
        <v>67</v>
      </c>
      <c r="G32" s="197">
        <v>67</v>
      </c>
      <c r="H32" s="197">
        <v>0</v>
      </c>
      <c r="I32" s="796" t="s">
        <v>490</v>
      </c>
      <c r="J32" s="796"/>
    </row>
    <row r="33" spans="1:10" ht="24" customHeight="1" thickTop="1" thickBot="1">
      <c r="A33" s="392">
        <v>34</v>
      </c>
      <c r="B33" s="133" t="s">
        <v>488</v>
      </c>
      <c r="C33" s="384">
        <v>7422</v>
      </c>
      <c r="D33" s="130">
        <v>7165</v>
      </c>
      <c r="E33" s="130">
        <v>257</v>
      </c>
      <c r="F33" s="384">
        <v>399</v>
      </c>
      <c r="G33" s="130">
        <v>397</v>
      </c>
      <c r="H33" s="130">
        <v>2</v>
      </c>
      <c r="I33" s="794" t="s">
        <v>489</v>
      </c>
      <c r="J33" s="794"/>
    </row>
    <row r="34" spans="1:10" ht="16.5" thickTop="1" thickBot="1">
      <c r="A34" s="413">
        <v>35</v>
      </c>
      <c r="B34" s="196" t="s">
        <v>466</v>
      </c>
      <c r="C34" s="386">
        <v>861</v>
      </c>
      <c r="D34" s="197">
        <v>861</v>
      </c>
      <c r="E34" s="197">
        <v>0</v>
      </c>
      <c r="F34" s="386">
        <v>30</v>
      </c>
      <c r="G34" s="197">
        <v>24</v>
      </c>
      <c r="H34" s="197">
        <v>6</v>
      </c>
      <c r="I34" s="796" t="s">
        <v>467</v>
      </c>
      <c r="J34" s="796"/>
    </row>
    <row r="35" spans="1:10" ht="24" thickTop="1" thickBot="1">
      <c r="A35" s="392">
        <v>36</v>
      </c>
      <c r="B35" s="133" t="s">
        <v>487</v>
      </c>
      <c r="C35" s="384">
        <v>109010</v>
      </c>
      <c r="D35" s="130">
        <v>108281</v>
      </c>
      <c r="E35" s="130">
        <v>729</v>
      </c>
      <c r="F35" s="384">
        <v>3085</v>
      </c>
      <c r="G35" s="130">
        <v>3067</v>
      </c>
      <c r="H35" s="130">
        <v>18</v>
      </c>
      <c r="I35" s="794" t="s">
        <v>486</v>
      </c>
      <c r="J35" s="794"/>
    </row>
    <row r="36" spans="1:10" ht="24" thickTop="1" thickBot="1">
      <c r="A36" s="413">
        <v>37</v>
      </c>
      <c r="B36" s="196" t="s">
        <v>485</v>
      </c>
      <c r="C36" s="386">
        <v>7285</v>
      </c>
      <c r="D36" s="197">
        <v>7285</v>
      </c>
      <c r="E36" s="197">
        <v>0</v>
      </c>
      <c r="F36" s="386">
        <v>162</v>
      </c>
      <c r="G36" s="197">
        <v>160</v>
      </c>
      <c r="H36" s="197">
        <v>2</v>
      </c>
      <c r="I36" s="796" t="s">
        <v>484</v>
      </c>
      <c r="J36" s="796"/>
    </row>
    <row r="37" spans="1:10" ht="17.25" thickTop="1" thickBot="1">
      <c r="A37" s="412" t="s">
        <v>89</v>
      </c>
      <c r="B37" s="134" t="s">
        <v>302</v>
      </c>
      <c r="C37" s="384">
        <v>1015619</v>
      </c>
      <c r="D37" s="130">
        <v>556486</v>
      </c>
      <c r="E37" s="130">
        <v>459133</v>
      </c>
      <c r="F37" s="384">
        <v>4800</v>
      </c>
      <c r="G37" s="130">
        <v>3378</v>
      </c>
      <c r="H37" s="130">
        <v>1422</v>
      </c>
      <c r="I37" s="800" t="s">
        <v>468</v>
      </c>
      <c r="J37" s="800"/>
    </row>
    <row r="38" spans="1:10" ht="15.75" thickTop="1">
      <c r="A38" s="416">
        <v>40</v>
      </c>
      <c r="B38" s="417" t="s">
        <v>469</v>
      </c>
      <c r="C38" s="418">
        <v>1015619</v>
      </c>
      <c r="D38" s="419">
        <v>556486</v>
      </c>
      <c r="E38" s="419">
        <v>459133</v>
      </c>
      <c r="F38" s="418">
        <v>4800</v>
      </c>
      <c r="G38" s="419">
        <v>3378</v>
      </c>
      <c r="H38" s="419">
        <v>1422</v>
      </c>
      <c r="I38" s="801" t="s">
        <v>468</v>
      </c>
      <c r="J38" s="801"/>
    </row>
    <row r="39" spans="1:10" ht="33.75" customHeight="1" thickBot="1">
      <c r="A39" s="795" t="s">
        <v>4</v>
      </c>
      <c r="B39" s="795"/>
      <c r="C39" s="426">
        <f t="shared" ref="C39:H39" si="0">C37+C16+C11</f>
        <v>18845014</v>
      </c>
      <c r="D39" s="426">
        <f t="shared" si="0"/>
        <v>13421624</v>
      </c>
      <c r="E39" s="426">
        <f t="shared" si="0"/>
        <v>5423390</v>
      </c>
      <c r="F39" s="426">
        <f t="shared" si="0"/>
        <v>123054</v>
      </c>
      <c r="G39" s="426">
        <f t="shared" si="0"/>
        <v>112560</v>
      </c>
      <c r="H39" s="426">
        <f t="shared" si="0"/>
        <v>10494</v>
      </c>
      <c r="I39" s="804" t="s">
        <v>0</v>
      </c>
      <c r="J39" s="804"/>
    </row>
    <row r="41" spans="1:10">
      <c r="C41" s="213"/>
      <c r="D41" s="213"/>
      <c r="E41" s="213"/>
      <c r="F41" s="213"/>
      <c r="G41" s="213"/>
      <c r="H41" s="213"/>
    </row>
    <row r="42" spans="1:10">
      <c r="C42" s="211"/>
      <c r="D42" s="211"/>
      <c r="E42" s="211"/>
      <c r="F42" s="211"/>
      <c r="G42" s="211"/>
      <c r="H42" s="211"/>
    </row>
  </sheetData>
  <mergeCells count="45">
    <mergeCell ref="I18:J18"/>
    <mergeCell ref="A1:J1"/>
    <mergeCell ref="A2:J2"/>
    <mergeCell ref="A3:J3"/>
    <mergeCell ref="A4:J4"/>
    <mergeCell ref="I6:J6"/>
    <mergeCell ref="A5:J5"/>
    <mergeCell ref="A6:B6"/>
    <mergeCell ref="C6:H6"/>
    <mergeCell ref="I11:J11"/>
    <mergeCell ref="I12:J12"/>
    <mergeCell ref="I13:J13"/>
    <mergeCell ref="I17:J17"/>
    <mergeCell ref="I16:J16"/>
    <mergeCell ref="I14:J14"/>
    <mergeCell ref="I15:J15"/>
    <mergeCell ref="A7:A10"/>
    <mergeCell ref="B7:B10"/>
    <mergeCell ref="C7:E7"/>
    <mergeCell ref="F7:H7"/>
    <mergeCell ref="I7:J10"/>
    <mergeCell ref="C8:E8"/>
    <mergeCell ref="F8:H8"/>
    <mergeCell ref="I25:J25"/>
    <mergeCell ref="I19:J19"/>
    <mergeCell ref="I24:J24"/>
    <mergeCell ref="I23:J23"/>
    <mergeCell ref="I22:J22"/>
    <mergeCell ref="I20:J20"/>
    <mergeCell ref="I21:J21"/>
    <mergeCell ref="I29:J29"/>
    <mergeCell ref="I30:J30"/>
    <mergeCell ref="I28:J28"/>
    <mergeCell ref="I26:J26"/>
    <mergeCell ref="I27:J27"/>
    <mergeCell ref="I35:J35"/>
    <mergeCell ref="I34:J34"/>
    <mergeCell ref="I32:J32"/>
    <mergeCell ref="I33:J33"/>
    <mergeCell ref="I31:J31"/>
    <mergeCell ref="I39:J39"/>
    <mergeCell ref="A39:B39"/>
    <mergeCell ref="I36:J36"/>
    <mergeCell ref="I37:J37"/>
    <mergeCell ref="I38:J38"/>
  </mergeCells>
  <printOptions horizontalCentered="1"/>
  <pageMargins left="0" right="0" top="0.39370078740157483" bottom="0" header="0.51181102362204722" footer="0.51181102362204722"/>
  <pageSetup paperSize="9" scale="95" orientation="landscape" r:id="rId1"/>
  <headerFooter alignWithMargins="0"/>
  <rowBreaks count="1" manualBreakCount="1">
    <brk id="28" max="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9"/>
  <sheetViews>
    <sheetView view="pageBreakPreview" topLeftCell="A16" zoomScaleNormal="100" zoomScaleSheetLayoutView="100" workbookViewId="0">
      <selection activeCell="G41" sqref="G41"/>
    </sheetView>
  </sheetViews>
  <sheetFormatPr defaultRowHeight="15.75"/>
  <cols>
    <col min="1" max="1" width="20.77734375" style="1" customWidth="1"/>
    <col min="2" max="2" width="7.77734375" style="45" customWidth="1"/>
    <col min="3" max="8" width="9.77734375" style="1" customWidth="1"/>
    <col min="9" max="9" width="7.77734375" style="5" customWidth="1"/>
    <col min="10" max="10" width="20.77734375" style="1" customWidth="1"/>
    <col min="11" max="16384" width="8.88671875" style="1"/>
  </cols>
  <sheetData>
    <row r="1" spans="1:13" s="14" customFormat="1" ht="54" customHeight="1">
      <c r="A1" s="493"/>
      <c r="B1" s="493"/>
      <c r="C1" s="493"/>
      <c r="D1" s="493"/>
      <c r="E1" s="493"/>
      <c r="F1" s="493"/>
      <c r="G1" s="493"/>
      <c r="H1" s="493"/>
      <c r="I1" s="493"/>
      <c r="J1" s="493"/>
      <c r="K1" s="15"/>
      <c r="L1" s="15"/>
      <c r="M1" s="15"/>
    </row>
    <row r="2" spans="1:13" ht="20.25">
      <c r="A2" s="628" t="s">
        <v>94</v>
      </c>
      <c r="B2" s="628"/>
      <c r="C2" s="628"/>
      <c r="D2" s="628"/>
      <c r="E2" s="628"/>
      <c r="F2" s="628"/>
      <c r="G2" s="628"/>
      <c r="H2" s="628"/>
      <c r="I2" s="628"/>
      <c r="J2" s="628"/>
    </row>
    <row r="3" spans="1:13" ht="20.25">
      <c r="A3" s="628" t="s">
        <v>91</v>
      </c>
      <c r="B3" s="628"/>
      <c r="C3" s="628"/>
      <c r="D3" s="628"/>
      <c r="E3" s="628"/>
      <c r="F3" s="628"/>
      <c r="G3" s="628"/>
      <c r="H3" s="628"/>
      <c r="I3" s="628"/>
      <c r="J3" s="628"/>
    </row>
    <row r="4" spans="1:13" ht="15.75" customHeight="1">
      <c r="A4" s="632" t="s">
        <v>95</v>
      </c>
      <c r="B4" s="632"/>
      <c r="C4" s="632"/>
      <c r="D4" s="632"/>
      <c r="E4" s="632"/>
      <c r="F4" s="632"/>
      <c r="G4" s="632"/>
      <c r="H4" s="632"/>
      <c r="I4" s="632"/>
      <c r="J4" s="632"/>
    </row>
    <row r="5" spans="1:13" ht="15.75" customHeight="1">
      <c r="A5" s="632" t="s">
        <v>92</v>
      </c>
      <c r="B5" s="632"/>
      <c r="C5" s="632"/>
      <c r="D5" s="632"/>
      <c r="E5" s="632"/>
      <c r="F5" s="632"/>
      <c r="G5" s="632"/>
      <c r="H5" s="632"/>
      <c r="I5" s="632"/>
      <c r="J5" s="632"/>
    </row>
    <row r="6" spans="1:13">
      <c r="A6" s="633" t="s">
        <v>279</v>
      </c>
      <c r="B6" s="633"/>
      <c r="C6" s="625">
        <v>2012</v>
      </c>
      <c r="D6" s="625"/>
      <c r="E6" s="625"/>
      <c r="F6" s="625"/>
      <c r="G6" s="625"/>
      <c r="H6" s="625"/>
      <c r="I6" s="640" t="s">
        <v>278</v>
      </c>
      <c r="J6" s="640"/>
    </row>
    <row r="7" spans="1:13" ht="15">
      <c r="A7" s="641" t="s">
        <v>109</v>
      </c>
      <c r="B7" s="651" t="s">
        <v>108</v>
      </c>
      <c r="C7" s="742" t="s">
        <v>13</v>
      </c>
      <c r="D7" s="742"/>
      <c r="E7" s="742"/>
      <c r="F7" s="742" t="s">
        <v>12</v>
      </c>
      <c r="G7" s="742"/>
      <c r="H7" s="742"/>
      <c r="I7" s="626" t="s">
        <v>107</v>
      </c>
      <c r="J7" s="626" t="s">
        <v>106</v>
      </c>
    </row>
    <row r="8" spans="1:13" ht="15" customHeight="1">
      <c r="A8" s="642"/>
      <c r="B8" s="652"/>
      <c r="C8" s="807" t="s">
        <v>15</v>
      </c>
      <c r="D8" s="807"/>
      <c r="E8" s="807"/>
      <c r="F8" s="807" t="s">
        <v>14</v>
      </c>
      <c r="G8" s="807"/>
      <c r="H8" s="807"/>
      <c r="I8" s="634"/>
      <c r="J8" s="634"/>
    </row>
    <row r="9" spans="1:13" ht="15" customHeight="1">
      <c r="A9" s="642"/>
      <c r="B9" s="652"/>
      <c r="C9" s="185" t="s">
        <v>0</v>
      </c>
      <c r="D9" s="185" t="s">
        <v>1</v>
      </c>
      <c r="E9" s="185" t="s">
        <v>2</v>
      </c>
      <c r="F9" s="185" t="s">
        <v>0</v>
      </c>
      <c r="G9" s="185" t="s">
        <v>1</v>
      </c>
      <c r="H9" s="185" t="s">
        <v>2</v>
      </c>
      <c r="I9" s="634"/>
      <c r="J9" s="634"/>
    </row>
    <row r="10" spans="1:13" ht="15.75" customHeight="1">
      <c r="A10" s="643"/>
      <c r="B10" s="627"/>
      <c r="C10" s="187" t="s">
        <v>4</v>
      </c>
      <c r="D10" s="187" t="s">
        <v>5</v>
      </c>
      <c r="E10" s="187" t="s">
        <v>6</v>
      </c>
      <c r="F10" s="187" t="s">
        <v>4</v>
      </c>
      <c r="G10" s="187" t="s">
        <v>5</v>
      </c>
      <c r="H10" s="187" t="s">
        <v>6</v>
      </c>
      <c r="I10" s="635"/>
      <c r="J10" s="635"/>
    </row>
    <row r="11" spans="1:13" s="6" customFormat="1" ht="20.25" customHeight="1" thickBot="1">
      <c r="A11" s="88"/>
      <c r="B11" s="54" t="s">
        <v>96</v>
      </c>
      <c r="C11" s="78"/>
      <c r="D11" s="68"/>
      <c r="E11" s="68"/>
      <c r="F11" s="78">
        <f>H11+G11</f>
        <v>86378</v>
      </c>
      <c r="G11" s="68">
        <v>84960</v>
      </c>
      <c r="H11" s="68">
        <v>1418</v>
      </c>
      <c r="I11" s="55" t="s">
        <v>97</v>
      </c>
      <c r="J11" s="91"/>
    </row>
    <row r="12" spans="1:13" s="6" customFormat="1" ht="20.25" customHeight="1" thickTop="1" thickBot="1">
      <c r="A12" s="89" t="s">
        <v>98</v>
      </c>
      <c r="B12" s="57" t="s">
        <v>99</v>
      </c>
      <c r="C12" s="79"/>
      <c r="D12" s="69"/>
      <c r="E12" s="69"/>
      <c r="F12" s="79">
        <f t="shared" ref="F12:F18" si="0">SUM(G12:H12)</f>
        <v>2059</v>
      </c>
      <c r="G12" s="69">
        <v>1712</v>
      </c>
      <c r="H12" s="69">
        <v>347</v>
      </c>
      <c r="I12" s="58" t="s">
        <v>100</v>
      </c>
      <c r="J12" s="92" t="s">
        <v>101</v>
      </c>
    </row>
    <row r="13" spans="1:13" s="6" customFormat="1" ht="20.25" customHeight="1" thickTop="1" thickBot="1">
      <c r="A13" s="90"/>
      <c r="B13" s="57" t="s">
        <v>4</v>
      </c>
      <c r="C13" s="79">
        <f>E13+D13</f>
        <v>6395368</v>
      </c>
      <c r="D13" s="79">
        <v>5531669</v>
      </c>
      <c r="E13" s="79">
        <v>863699</v>
      </c>
      <c r="F13" s="80">
        <f t="shared" ref="F13:G13" si="1">SUM(F11:F12)</f>
        <v>88437</v>
      </c>
      <c r="G13" s="80">
        <f t="shared" si="1"/>
        <v>86672</v>
      </c>
      <c r="H13" s="80">
        <f>SUM(H11:H12)</f>
        <v>1765</v>
      </c>
      <c r="I13" s="58" t="s">
        <v>0</v>
      </c>
      <c r="J13" s="92"/>
    </row>
    <row r="14" spans="1:13" s="6" customFormat="1" ht="20.25" customHeight="1" thickTop="1" thickBot="1">
      <c r="A14" s="199"/>
      <c r="B14" s="173" t="s">
        <v>96</v>
      </c>
      <c r="C14" s="161"/>
      <c r="D14" s="162"/>
      <c r="E14" s="162"/>
      <c r="F14" s="161">
        <f t="shared" si="0"/>
        <v>13819</v>
      </c>
      <c r="G14" s="162">
        <v>9541</v>
      </c>
      <c r="H14" s="162">
        <v>4278</v>
      </c>
      <c r="I14" s="167" t="s">
        <v>97</v>
      </c>
      <c r="J14" s="806" t="s">
        <v>103</v>
      </c>
    </row>
    <row r="15" spans="1:13" s="6" customFormat="1" ht="20.25" customHeight="1" thickTop="1" thickBot="1">
      <c r="A15" s="200" t="s">
        <v>102</v>
      </c>
      <c r="B15" s="173" t="s">
        <v>99</v>
      </c>
      <c r="C15" s="161"/>
      <c r="D15" s="162"/>
      <c r="E15" s="162"/>
      <c r="F15" s="161">
        <f t="shared" si="0"/>
        <v>1934</v>
      </c>
      <c r="G15" s="162">
        <v>996</v>
      </c>
      <c r="H15" s="162">
        <v>938</v>
      </c>
      <c r="I15" s="167" t="s">
        <v>100</v>
      </c>
      <c r="J15" s="806" t="s">
        <v>103</v>
      </c>
    </row>
    <row r="16" spans="1:13" s="6" customFormat="1" ht="20.25" customHeight="1" thickTop="1" thickBot="1">
      <c r="A16" s="201"/>
      <c r="B16" s="173" t="s">
        <v>4</v>
      </c>
      <c r="C16" s="161">
        <f>SUM(D16:E16)</f>
        <v>6503412</v>
      </c>
      <c r="D16" s="161">
        <v>3718259</v>
      </c>
      <c r="E16" s="161">
        <v>2785153</v>
      </c>
      <c r="F16" s="161">
        <f t="shared" ref="F16:G16" si="2">SUM(F14:F15)</f>
        <v>15753</v>
      </c>
      <c r="G16" s="161">
        <f t="shared" si="2"/>
        <v>10537</v>
      </c>
      <c r="H16" s="161">
        <f>SUM(H14:H15)</f>
        <v>5216</v>
      </c>
      <c r="I16" s="167" t="s">
        <v>0</v>
      </c>
      <c r="J16" s="806"/>
    </row>
    <row r="17" spans="1:10" s="6" customFormat="1" ht="20.25" customHeight="1" thickTop="1" thickBot="1">
      <c r="A17" s="89"/>
      <c r="B17" s="57" t="s">
        <v>96</v>
      </c>
      <c r="C17" s="79"/>
      <c r="D17" s="69"/>
      <c r="E17" s="69"/>
      <c r="F17" s="79">
        <f t="shared" si="0"/>
        <v>17818</v>
      </c>
      <c r="G17" s="69">
        <v>14735</v>
      </c>
      <c r="H17" s="69">
        <v>3083</v>
      </c>
      <c r="I17" s="58" t="s">
        <v>97</v>
      </c>
      <c r="J17" s="92"/>
    </row>
    <row r="18" spans="1:10" s="6" customFormat="1" ht="20.25" customHeight="1" thickTop="1" thickBot="1">
      <c r="A18" s="89" t="s">
        <v>104</v>
      </c>
      <c r="B18" s="57" t="s">
        <v>99</v>
      </c>
      <c r="C18" s="79"/>
      <c r="D18" s="69"/>
      <c r="E18" s="69"/>
      <c r="F18" s="79">
        <f t="shared" si="0"/>
        <v>1046</v>
      </c>
      <c r="G18" s="69">
        <v>616</v>
      </c>
      <c r="H18" s="69">
        <v>430</v>
      </c>
      <c r="I18" s="58" t="s">
        <v>100</v>
      </c>
      <c r="J18" s="92" t="s">
        <v>105</v>
      </c>
    </row>
    <row r="19" spans="1:10" s="6" customFormat="1" ht="20.25" customHeight="1" thickTop="1">
      <c r="A19" s="90"/>
      <c r="B19" s="59" t="s">
        <v>4</v>
      </c>
      <c r="C19" s="80">
        <f>SUM(D19:E19)</f>
        <v>5946232</v>
      </c>
      <c r="D19" s="80">
        <v>4171694</v>
      </c>
      <c r="E19" s="80">
        <v>1774538</v>
      </c>
      <c r="F19" s="80">
        <f t="shared" ref="F19:G19" si="3">SUM(F17:F18)</f>
        <v>18864</v>
      </c>
      <c r="G19" s="80">
        <f t="shared" si="3"/>
        <v>15351</v>
      </c>
      <c r="H19" s="80">
        <f>SUM(H17:H18)</f>
        <v>3513</v>
      </c>
      <c r="I19" s="60" t="s">
        <v>0</v>
      </c>
      <c r="J19" s="93"/>
    </row>
    <row r="20" spans="1:10" s="8" customFormat="1" ht="21.75" customHeight="1" thickBot="1">
      <c r="A20" s="675" t="s">
        <v>4</v>
      </c>
      <c r="B20" s="175" t="s">
        <v>96</v>
      </c>
      <c r="C20" s="165"/>
      <c r="D20" s="165"/>
      <c r="E20" s="165"/>
      <c r="F20" s="165">
        <f t="shared" ref="F20:G20" si="4">SUM(F11+F14+F17)</f>
        <v>118015</v>
      </c>
      <c r="G20" s="165">
        <f t="shared" si="4"/>
        <v>109236</v>
      </c>
      <c r="H20" s="165">
        <f>SUM(H11+H14+H17)</f>
        <v>8779</v>
      </c>
      <c r="I20" s="166" t="s">
        <v>97</v>
      </c>
      <c r="J20" s="758" t="s">
        <v>0</v>
      </c>
    </row>
    <row r="21" spans="1:10" s="9" customFormat="1" ht="21.75" customHeight="1" thickTop="1" thickBot="1">
      <c r="A21" s="676"/>
      <c r="B21" s="176" t="s">
        <v>99</v>
      </c>
      <c r="C21" s="161"/>
      <c r="D21" s="161"/>
      <c r="E21" s="161"/>
      <c r="F21" s="161">
        <f t="shared" ref="F21:G21" si="5">SUM(F12+F15+F18)</f>
        <v>5039</v>
      </c>
      <c r="G21" s="161">
        <f t="shared" si="5"/>
        <v>3324</v>
      </c>
      <c r="H21" s="161">
        <f>SUM(H12+H15+H18)</f>
        <v>1715</v>
      </c>
      <c r="I21" s="167" t="s">
        <v>100</v>
      </c>
      <c r="J21" s="759"/>
    </row>
    <row r="22" spans="1:10" s="9" customFormat="1" ht="21.75" customHeight="1" thickTop="1">
      <c r="A22" s="677"/>
      <c r="B22" s="177" t="s">
        <v>4</v>
      </c>
      <c r="C22" s="170">
        <f t="shared" ref="C22:D22" si="6">SUM(C13+C16+C19)</f>
        <v>18845012</v>
      </c>
      <c r="D22" s="170">
        <f t="shared" si="6"/>
        <v>13421622</v>
      </c>
      <c r="E22" s="170">
        <f>SUM(E13+E16+E19)</f>
        <v>5423390</v>
      </c>
      <c r="F22" s="170">
        <f t="shared" ref="F22:G22" si="7">SUM(F13+F16+F19)</f>
        <v>123054</v>
      </c>
      <c r="G22" s="170">
        <f t="shared" si="7"/>
        <v>112560</v>
      </c>
      <c r="H22" s="170">
        <f>SUM(H13+H16+H19)</f>
        <v>10494</v>
      </c>
      <c r="I22" s="171" t="s">
        <v>0</v>
      </c>
      <c r="J22" s="760"/>
    </row>
    <row r="24" spans="1:10">
      <c r="C24" s="73"/>
      <c r="D24" s="73"/>
      <c r="E24" s="73"/>
      <c r="F24" s="73"/>
      <c r="G24" s="73"/>
      <c r="H24" s="73"/>
    </row>
    <row r="26" spans="1:10" ht="15">
      <c r="B26" s="1"/>
      <c r="I26" s="1"/>
    </row>
    <row r="27" spans="1:10" ht="15">
      <c r="B27" s="1"/>
      <c r="I27" s="1"/>
    </row>
    <row r="28" spans="1:10" ht="15">
      <c r="B28" s="1"/>
      <c r="I28" s="1"/>
    </row>
    <row r="29" spans="1:10" ht="15">
      <c r="B29" s="1"/>
      <c r="I29" s="1"/>
    </row>
    <row r="30" spans="1:10" ht="15">
      <c r="B30" s="1"/>
      <c r="I30" s="1"/>
    </row>
    <row r="31" spans="1:10" ht="15">
      <c r="B31" s="1"/>
      <c r="I31" s="1"/>
    </row>
    <row r="32" spans="1:10" ht="15">
      <c r="B32" s="1"/>
      <c r="I32" s="1"/>
    </row>
    <row r="33" spans="2:9" ht="15">
      <c r="B33" s="1"/>
      <c r="I33" s="1"/>
    </row>
    <row r="34" spans="2:9" ht="15">
      <c r="B34" s="1"/>
      <c r="I34" s="1"/>
    </row>
    <row r="35" spans="2:9" ht="15">
      <c r="B35" s="1"/>
      <c r="I35" s="1"/>
    </row>
    <row r="36" spans="2:9" ht="15">
      <c r="B36" s="1"/>
      <c r="I36" s="1"/>
    </row>
    <row r="37" spans="2:9" ht="15">
      <c r="B37" s="1"/>
      <c r="I37" s="1"/>
    </row>
    <row r="38" spans="2:9" ht="15">
      <c r="B38" s="1"/>
      <c r="I38" s="1"/>
    </row>
    <row r="39" spans="2:9" ht="15">
      <c r="B39" s="1"/>
      <c r="I39" s="1"/>
    </row>
  </sheetData>
  <mergeCells count="19">
    <mergeCell ref="A20:A22"/>
    <mergeCell ref="J20:J22"/>
    <mergeCell ref="A5:J5"/>
    <mergeCell ref="A6:B6"/>
    <mergeCell ref="C6:H6"/>
    <mergeCell ref="B7:B10"/>
    <mergeCell ref="J14:J16"/>
    <mergeCell ref="F8:H8"/>
    <mergeCell ref="J7:J10"/>
    <mergeCell ref="C7:E7"/>
    <mergeCell ref="F7:H7"/>
    <mergeCell ref="I7:I10"/>
    <mergeCell ref="I6:J6"/>
    <mergeCell ref="C8:E8"/>
    <mergeCell ref="A1:J1"/>
    <mergeCell ref="A2:J2"/>
    <mergeCell ref="A3:J3"/>
    <mergeCell ref="A7:A10"/>
    <mergeCell ref="A4:J4"/>
  </mergeCells>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9"/>
  <sheetViews>
    <sheetView view="pageBreakPreview" topLeftCell="A16" zoomScaleNormal="100" zoomScaleSheetLayoutView="100" workbookViewId="0">
      <selection activeCell="G41" sqref="G41"/>
    </sheetView>
  </sheetViews>
  <sheetFormatPr defaultRowHeight="15"/>
  <cols>
    <col min="1" max="1" width="26.77734375" style="1" customWidth="1"/>
    <col min="2" max="2" width="7.77734375" style="3" customWidth="1"/>
    <col min="3" max="4" width="7.77734375" style="10" customWidth="1"/>
    <col min="5" max="11" width="7.77734375" style="1" customWidth="1"/>
    <col min="12" max="12" width="26.77734375" style="1" customWidth="1"/>
    <col min="13" max="16384" width="8.88671875" style="1"/>
  </cols>
  <sheetData>
    <row r="1" spans="1:13" s="14" customFormat="1" ht="45" customHeight="1">
      <c r="A1" s="493"/>
      <c r="B1" s="493"/>
      <c r="C1" s="493"/>
      <c r="D1" s="493"/>
      <c r="E1" s="493"/>
      <c r="F1" s="493"/>
      <c r="G1" s="493"/>
      <c r="H1" s="493"/>
      <c r="I1" s="493"/>
      <c r="J1" s="493"/>
      <c r="K1" s="493"/>
      <c r="L1" s="493"/>
      <c r="M1" s="15"/>
    </row>
    <row r="2" spans="1:13" ht="20.25">
      <c r="A2" s="628" t="s">
        <v>110</v>
      </c>
      <c r="B2" s="628"/>
      <c r="C2" s="628"/>
      <c r="D2" s="628"/>
      <c r="E2" s="628"/>
      <c r="F2" s="628"/>
      <c r="G2" s="628"/>
      <c r="H2" s="628"/>
      <c r="I2" s="628"/>
      <c r="J2" s="628"/>
      <c r="K2" s="628"/>
      <c r="L2" s="628"/>
    </row>
    <row r="3" spans="1:13" ht="20.25">
      <c r="A3" s="628" t="s">
        <v>91</v>
      </c>
      <c r="B3" s="628"/>
      <c r="C3" s="628"/>
      <c r="D3" s="628"/>
      <c r="E3" s="628"/>
      <c r="F3" s="628"/>
      <c r="G3" s="628"/>
      <c r="H3" s="628"/>
      <c r="I3" s="628"/>
      <c r="J3" s="628"/>
      <c r="K3" s="628"/>
      <c r="L3" s="628"/>
    </row>
    <row r="4" spans="1:13" ht="15.75" customHeight="1">
      <c r="A4" s="632" t="s">
        <v>111</v>
      </c>
      <c r="B4" s="632"/>
      <c r="C4" s="632"/>
      <c r="D4" s="632"/>
      <c r="E4" s="632"/>
      <c r="F4" s="632"/>
      <c r="G4" s="632"/>
      <c r="H4" s="632"/>
      <c r="I4" s="632"/>
      <c r="J4" s="632"/>
      <c r="K4" s="632"/>
      <c r="L4" s="632"/>
    </row>
    <row r="5" spans="1:13" ht="15.75" customHeight="1">
      <c r="A5" s="632" t="s">
        <v>92</v>
      </c>
      <c r="B5" s="632"/>
      <c r="C5" s="632"/>
      <c r="D5" s="632"/>
      <c r="E5" s="632"/>
      <c r="F5" s="632"/>
      <c r="G5" s="632"/>
      <c r="H5" s="632"/>
      <c r="I5" s="632"/>
      <c r="J5" s="632"/>
      <c r="K5" s="632"/>
      <c r="L5" s="632"/>
    </row>
    <row r="6" spans="1:13" ht="15.75">
      <c r="A6" s="633" t="s">
        <v>280</v>
      </c>
      <c r="B6" s="633"/>
      <c r="C6" s="625">
        <v>2012</v>
      </c>
      <c r="D6" s="625"/>
      <c r="E6" s="625"/>
      <c r="F6" s="625"/>
      <c r="G6" s="625"/>
      <c r="H6" s="625"/>
      <c r="I6" s="625"/>
      <c r="J6" s="625"/>
      <c r="K6" s="640" t="s">
        <v>281</v>
      </c>
      <c r="L6" s="640"/>
    </row>
    <row r="7" spans="1:13" ht="21" customHeight="1">
      <c r="A7" s="641" t="s">
        <v>407</v>
      </c>
      <c r="B7" s="651" t="s">
        <v>108</v>
      </c>
      <c r="C7" s="679" t="s">
        <v>378</v>
      </c>
      <c r="D7" s="679"/>
      <c r="E7" s="679" t="s">
        <v>372</v>
      </c>
      <c r="F7" s="679"/>
      <c r="G7" s="679" t="s">
        <v>373</v>
      </c>
      <c r="H7" s="679"/>
      <c r="I7" s="679" t="s">
        <v>374</v>
      </c>
      <c r="J7" s="679"/>
      <c r="K7" s="626" t="s">
        <v>107</v>
      </c>
      <c r="L7" s="626" t="s">
        <v>406</v>
      </c>
    </row>
    <row r="8" spans="1:13">
      <c r="A8" s="642"/>
      <c r="B8" s="652"/>
      <c r="C8" s="186" t="s">
        <v>112</v>
      </c>
      <c r="D8" s="186" t="s">
        <v>12</v>
      </c>
      <c r="E8" s="186" t="s">
        <v>112</v>
      </c>
      <c r="F8" s="186" t="s">
        <v>12</v>
      </c>
      <c r="G8" s="186" t="s">
        <v>112</v>
      </c>
      <c r="H8" s="186" t="s">
        <v>12</v>
      </c>
      <c r="I8" s="186" t="s">
        <v>112</v>
      </c>
      <c r="J8" s="186" t="s">
        <v>12</v>
      </c>
      <c r="K8" s="634"/>
      <c r="L8" s="634"/>
    </row>
    <row r="9" spans="1:13" ht="19.5">
      <c r="A9" s="643"/>
      <c r="B9" s="627"/>
      <c r="C9" s="141" t="s">
        <v>113</v>
      </c>
      <c r="D9" s="141" t="s">
        <v>14</v>
      </c>
      <c r="E9" s="141" t="s">
        <v>113</v>
      </c>
      <c r="F9" s="141" t="s">
        <v>14</v>
      </c>
      <c r="G9" s="141" t="s">
        <v>113</v>
      </c>
      <c r="H9" s="141" t="s">
        <v>14</v>
      </c>
      <c r="I9" s="141" t="s">
        <v>113</v>
      </c>
      <c r="J9" s="141" t="s">
        <v>14</v>
      </c>
      <c r="K9" s="635"/>
      <c r="L9" s="635"/>
    </row>
    <row r="10" spans="1:13" s="6" customFormat="1" ht="13.5" customHeight="1" thickBot="1">
      <c r="A10" s="672" t="s">
        <v>17</v>
      </c>
      <c r="B10" s="63" t="s">
        <v>96</v>
      </c>
      <c r="C10" s="78">
        <f>SUM(I10+G10+E10)</f>
        <v>0</v>
      </c>
      <c r="D10" s="78">
        <f>SUM(J10+H10+F10)</f>
        <v>486</v>
      </c>
      <c r="E10" s="68"/>
      <c r="F10" s="68">
        <v>7</v>
      </c>
      <c r="G10" s="68"/>
      <c r="H10" s="68">
        <v>1</v>
      </c>
      <c r="I10" s="68"/>
      <c r="J10" s="68">
        <v>478</v>
      </c>
      <c r="K10" s="55" t="s">
        <v>97</v>
      </c>
      <c r="L10" s="811" t="s">
        <v>18</v>
      </c>
    </row>
    <row r="11" spans="1:13" s="6" customFormat="1" ht="13.5" customHeight="1" thickTop="1" thickBot="1">
      <c r="A11" s="667"/>
      <c r="B11" s="61" t="s">
        <v>99</v>
      </c>
      <c r="C11" s="79">
        <f t="shared" ref="C11:C36" si="0">SUM(I11+G11+E11)</f>
        <v>0</v>
      </c>
      <c r="D11" s="79">
        <f t="shared" ref="D11:D36" si="1">SUM(J11+H11+F11)</f>
        <v>6</v>
      </c>
      <c r="E11" s="69"/>
      <c r="F11" s="69">
        <v>0</v>
      </c>
      <c r="G11" s="69"/>
      <c r="H11" s="69">
        <v>0</v>
      </c>
      <c r="I11" s="69"/>
      <c r="J11" s="69">
        <v>6</v>
      </c>
      <c r="K11" s="58" t="s">
        <v>100</v>
      </c>
      <c r="L11" s="809"/>
    </row>
    <row r="12" spans="1:13" s="6" customFormat="1" ht="13.5" customHeight="1" thickTop="1" thickBot="1">
      <c r="A12" s="667"/>
      <c r="B12" s="61" t="s">
        <v>4</v>
      </c>
      <c r="C12" s="79">
        <f t="shared" si="0"/>
        <v>92298</v>
      </c>
      <c r="D12" s="79">
        <f>D10+D11</f>
        <v>492</v>
      </c>
      <c r="E12" s="79">
        <v>2530</v>
      </c>
      <c r="F12" s="79">
        <v>7</v>
      </c>
      <c r="G12" s="79">
        <v>200</v>
      </c>
      <c r="H12" s="79">
        <v>1</v>
      </c>
      <c r="I12" s="79">
        <v>89568</v>
      </c>
      <c r="J12" s="79">
        <f>J10+J11</f>
        <v>484</v>
      </c>
      <c r="K12" s="58" t="s">
        <v>0</v>
      </c>
      <c r="L12" s="809"/>
    </row>
    <row r="13" spans="1:13" s="6" customFormat="1" ht="13.5" customHeight="1" thickTop="1" thickBot="1">
      <c r="A13" s="674" t="s">
        <v>19</v>
      </c>
      <c r="B13" s="160" t="s">
        <v>96</v>
      </c>
      <c r="C13" s="161">
        <f t="shared" si="0"/>
        <v>0</v>
      </c>
      <c r="D13" s="161">
        <f t="shared" si="1"/>
        <v>340</v>
      </c>
      <c r="E13" s="162"/>
      <c r="F13" s="162">
        <v>2</v>
      </c>
      <c r="G13" s="162"/>
      <c r="H13" s="162">
        <v>0</v>
      </c>
      <c r="I13" s="162"/>
      <c r="J13" s="162">
        <v>338</v>
      </c>
      <c r="K13" s="167" t="s">
        <v>97</v>
      </c>
      <c r="L13" s="808" t="s">
        <v>20</v>
      </c>
    </row>
    <row r="14" spans="1:13" s="6" customFormat="1" ht="13.5" customHeight="1" thickTop="1" thickBot="1">
      <c r="A14" s="674"/>
      <c r="B14" s="160" t="s">
        <v>99</v>
      </c>
      <c r="C14" s="161">
        <f t="shared" si="0"/>
        <v>0</v>
      </c>
      <c r="D14" s="161">
        <f t="shared" si="1"/>
        <v>4</v>
      </c>
      <c r="E14" s="162"/>
      <c r="F14" s="162">
        <v>0</v>
      </c>
      <c r="G14" s="162"/>
      <c r="H14" s="162">
        <v>0</v>
      </c>
      <c r="I14" s="162"/>
      <c r="J14" s="162">
        <v>4</v>
      </c>
      <c r="K14" s="167" t="s">
        <v>100</v>
      </c>
      <c r="L14" s="808"/>
    </row>
    <row r="15" spans="1:13" s="6" customFormat="1" ht="13.5" customHeight="1" thickTop="1" thickBot="1">
      <c r="A15" s="674"/>
      <c r="B15" s="160" t="s">
        <v>4</v>
      </c>
      <c r="C15" s="161">
        <f t="shared" si="0"/>
        <v>0</v>
      </c>
      <c r="D15" s="161">
        <f t="shared" si="1"/>
        <v>344</v>
      </c>
      <c r="E15" s="161">
        <v>0</v>
      </c>
      <c r="F15" s="161">
        <v>2</v>
      </c>
      <c r="G15" s="161">
        <v>0</v>
      </c>
      <c r="H15" s="161">
        <v>0</v>
      </c>
      <c r="I15" s="161">
        <v>0</v>
      </c>
      <c r="J15" s="161">
        <v>342</v>
      </c>
      <c r="K15" s="167" t="s">
        <v>0</v>
      </c>
      <c r="L15" s="808"/>
    </row>
    <row r="16" spans="1:13" s="6" customFormat="1" ht="13.5" customHeight="1" thickTop="1" thickBot="1">
      <c r="A16" s="667" t="s">
        <v>21</v>
      </c>
      <c r="B16" s="61" t="s">
        <v>96</v>
      </c>
      <c r="C16" s="79">
        <f t="shared" si="0"/>
        <v>0</v>
      </c>
      <c r="D16" s="79">
        <f t="shared" si="1"/>
        <v>3618</v>
      </c>
      <c r="E16" s="69"/>
      <c r="F16" s="69">
        <v>486</v>
      </c>
      <c r="G16" s="69"/>
      <c r="H16" s="69">
        <v>273</v>
      </c>
      <c r="I16" s="69"/>
      <c r="J16" s="69">
        <v>2859</v>
      </c>
      <c r="K16" s="58" t="s">
        <v>97</v>
      </c>
      <c r="L16" s="809" t="s">
        <v>22</v>
      </c>
    </row>
    <row r="17" spans="1:12" s="6" customFormat="1" ht="13.5" customHeight="1" thickTop="1" thickBot="1">
      <c r="A17" s="667"/>
      <c r="B17" s="61" t="s">
        <v>99</v>
      </c>
      <c r="C17" s="79">
        <f t="shared" si="0"/>
        <v>0</v>
      </c>
      <c r="D17" s="79">
        <f t="shared" si="1"/>
        <v>117</v>
      </c>
      <c r="E17" s="69"/>
      <c r="F17" s="69">
        <v>11</v>
      </c>
      <c r="G17" s="69"/>
      <c r="H17" s="69">
        <v>6</v>
      </c>
      <c r="I17" s="69"/>
      <c r="J17" s="69">
        <v>100</v>
      </c>
      <c r="K17" s="58" t="s">
        <v>100</v>
      </c>
      <c r="L17" s="809"/>
    </row>
    <row r="18" spans="1:12" s="6" customFormat="1" ht="13.5" customHeight="1" thickTop="1" thickBot="1">
      <c r="A18" s="667"/>
      <c r="B18" s="61" t="s">
        <v>4</v>
      </c>
      <c r="C18" s="79">
        <f t="shared" si="0"/>
        <v>1879394</v>
      </c>
      <c r="D18" s="79">
        <f t="shared" si="1"/>
        <v>3735</v>
      </c>
      <c r="E18" s="79">
        <v>539997</v>
      </c>
      <c r="F18" s="79">
        <v>497</v>
      </c>
      <c r="G18" s="79">
        <v>371045</v>
      </c>
      <c r="H18" s="79">
        <v>279</v>
      </c>
      <c r="I18" s="79">
        <v>968352</v>
      </c>
      <c r="J18" s="79">
        <f>J16+J17</f>
        <v>2959</v>
      </c>
      <c r="K18" s="58" t="s">
        <v>0</v>
      </c>
      <c r="L18" s="809"/>
    </row>
    <row r="19" spans="1:12" s="6" customFormat="1" ht="13.5" customHeight="1" thickTop="1" thickBot="1">
      <c r="A19" s="674" t="s">
        <v>23</v>
      </c>
      <c r="B19" s="160" t="s">
        <v>96</v>
      </c>
      <c r="C19" s="161">
        <f t="shared" si="0"/>
        <v>0</v>
      </c>
      <c r="D19" s="161">
        <v>4161</v>
      </c>
      <c r="E19" s="162"/>
      <c r="F19" s="162">
        <v>1193</v>
      </c>
      <c r="G19" s="162"/>
      <c r="H19" s="162">
        <v>563</v>
      </c>
      <c r="I19" s="162"/>
      <c r="J19" s="162">
        <v>2405</v>
      </c>
      <c r="K19" s="167" t="s">
        <v>97</v>
      </c>
      <c r="L19" s="808" t="s">
        <v>24</v>
      </c>
    </row>
    <row r="20" spans="1:12" s="6" customFormat="1" ht="13.5" customHeight="1" thickTop="1" thickBot="1">
      <c r="A20" s="674"/>
      <c r="B20" s="160" t="s">
        <v>99</v>
      </c>
      <c r="C20" s="161">
        <f t="shared" si="0"/>
        <v>0</v>
      </c>
      <c r="D20" s="161">
        <v>656</v>
      </c>
      <c r="E20" s="162"/>
      <c r="F20" s="162">
        <v>135</v>
      </c>
      <c r="G20" s="162"/>
      <c r="H20" s="162">
        <v>130</v>
      </c>
      <c r="I20" s="162"/>
      <c r="J20" s="162">
        <v>391</v>
      </c>
      <c r="K20" s="167" t="s">
        <v>100</v>
      </c>
      <c r="L20" s="808"/>
    </row>
    <row r="21" spans="1:12" s="6" customFormat="1" ht="13.5" customHeight="1" thickTop="1" thickBot="1">
      <c r="A21" s="674"/>
      <c r="B21" s="160" t="s">
        <v>4</v>
      </c>
      <c r="C21" s="161">
        <v>1325310</v>
      </c>
      <c r="D21" s="161">
        <v>4817</v>
      </c>
      <c r="E21" s="161">
        <v>618478</v>
      </c>
      <c r="F21" s="161">
        <v>1328</v>
      </c>
      <c r="G21" s="161">
        <v>381841</v>
      </c>
      <c r="H21" s="161">
        <v>693</v>
      </c>
      <c r="I21" s="161">
        <v>324991</v>
      </c>
      <c r="J21" s="161">
        <f>J19+J20</f>
        <v>2796</v>
      </c>
      <c r="K21" s="167" t="s">
        <v>0</v>
      </c>
      <c r="L21" s="808"/>
    </row>
    <row r="22" spans="1:12" s="6" customFormat="1" ht="14.25" customHeight="1" thickTop="1" thickBot="1">
      <c r="A22" s="667" t="s">
        <v>282</v>
      </c>
      <c r="B22" s="61" t="s">
        <v>96</v>
      </c>
      <c r="C22" s="79">
        <f t="shared" si="0"/>
        <v>0</v>
      </c>
      <c r="D22" s="79">
        <f t="shared" si="1"/>
        <v>17635</v>
      </c>
      <c r="E22" s="69"/>
      <c r="F22" s="69">
        <v>4334</v>
      </c>
      <c r="G22" s="69"/>
      <c r="H22" s="69">
        <v>2456</v>
      </c>
      <c r="I22" s="69"/>
      <c r="J22" s="69">
        <v>10845</v>
      </c>
      <c r="K22" s="58" t="s">
        <v>97</v>
      </c>
      <c r="L22" s="809" t="s">
        <v>25</v>
      </c>
    </row>
    <row r="23" spans="1:12" s="6" customFormat="1" ht="14.25" customHeight="1" thickTop="1" thickBot="1">
      <c r="A23" s="667"/>
      <c r="B23" s="61" t="s">
        <v>99</v>
      </c>
      <c r="C23" s="79">
        <f t="shared" si="0"/>
        <v>0</v>
      </c>
      <c r="D23" s="79">
        <f t="shared" si="1"/>
        <v>1555</v>
      </c>
      <c r="E23" s="69"/>
      <c r="F23" s="69">
        <v>352</v>
      </c>
      <c r="G23" s="69"/>
      <c r="H23" s="69">
        <v>245</v>
      </c>
      <c r="I23" s="69"/>
      <c r="J23" s="69">
        <v>958</v>
      </c>
      <c r="K23" s="58" t="s">
        <v>100</v>
      </c>
      <c r="L23" s="809"/>
    </row>
    <row r="24" spans="1:12" s="6" customFormat="1" ht="14.25" customHeight="1" thickTop="1" thickBot="1">
      <c r="A24" s="667"/>
      <c r="B24" s="61" t="s">
        <v>4</v>
      </c>
      <c r="C24" s="79">
        <f t="shared" si="0"/>
        <v>5820785</v>
      </c>
      <c r="D24" s="79">
        <f t="shared" si="1"/>
        <v>19190</v>
      </c>
      <c r="E24" s="79">
        <v>1980509</v>
      </c>
      <c r="F24" s="79">
        <v>4686</v>
      </c>
      <c r="G24" s="79">
        <v>1299155</v>
      </c>
      <c r="H24" s="79">
        <v>2701</v>
      </c>
      <c r="I24" s="79">
        <v>2541121</v>
      </c>
      <c r="J24" s="79">
        <f>J22+J23</f>
        <v>11803</v>
      </c>
      <c r="K24" s="58" t="s">
        <v>0</v>
      </c>
      <c r="L24" s="809"/>
    </row>
    <row r="25" spans="1:12" s="6" customFormat="1" ht="13.5" customHeight="1" thickTop="1" thickBot="1">
      <c r="A25" s="674" t="s">
        <v>26</v>
      </c>
      <c r="B25" s="160" t="s">
        <v>96</v>
      </c>
      <c r="C25" s="161">
        <f t="shared" si="0"/>
        <v>0</v>
      </c>
      <c r="D25" s="161">
        <v>5440</v>
      </c>
      <c r="E25" s="162"/>
      <c r="F25" s="162">
        <v>566</v>
      </c>
      <c r="G25" s="162"/>
      <c r="H25" s="162">
        <v>816</v>
      </c>
      <c r="I25" s="162"/>
      <c r="J25" s="162">
        <v>4058</v>
      </c>
      <c r="K25" s="167" t="s">
        <v>97</v>
      </c>
      <c r="L25" s="808" t="s">
        <v>27</v>
      </c>
    </row>
    <row r="26" spans="1:12" s="6" customFormat="1" ht="13.5" customHeight="1" thickTop="1" thickBot="1">
      <c r="A26" s="674"/>
      <c r="B26" s="160" t="s">
        <v>99</v>
      </c>
      <c r="C26" s="161">
        <f t="shared" si="0"/>
        <v>0</v>
      </c>
      <c r="D26" s="161">
        <f t="shared" si="1"/>
        <v>1408</v>
      </c>
      <c r="E26" s="162"/>
      <c r="F26" s="162">
        <v>397</v>
      </c>
      <c r="G26" s="162"/>
      <c r="H26" s="162">
        <v>691</v>
      </c>
      <c r="I26" s="162"/>
      <c r="J26" s="162">
        <v>320</v>
      </c>
      <c r="K26" s="167" t="s">
        <v>100</v>
      </c>
      <c r="L26" s="808"/>
    </row>
    <row r="27" spans="1:12" s="6" customFormat="1" ht="13.5" customHeight="1" thickTop="1" thickBot="1">
      <c r="A27" s="674"/>
      <c r="B27" s="160" t="s">
        <v>4</v>
      </c>
      <c r="C27" s="161">
        <v>949965</v>
      </c>
      <c r="D27" s="161">
        <v>6848</v>
      </c>
      <c r="E27" s="161">
        <v>234538</v>
      </c>
      <c r="F27" s="161">
        <v>963</v>
      </c>
      <c r="G27" s="161">
        <v>437995</v>
      </c>
      <c r="H27" s="161">
        <v>1507</v>
      </c>
      <c r="I27" s="161">
        <v>277432</v>
      </c>
      <c r="J27" s="161">
        <f>J25+J26</f>
        <v>4378</v>
      </c>
      <c r="K27" s="167" t="s">
        <v>0</v>
      </c>
      <c r="L27" s="808"/>
    </row>
    <row r="28" spans="1:12" s="6" customFormat="1" ht="13.5" customHeight="1" thickTop="1" thickBot="1">
      <c r="A28" s="667" t="s">
        <v>28</v>
      </c>
      <c r="B28" s="61" t="s">
        <v>96</v>
      </c>
      <c r="C28" s="79">
        <f t="shared" si="0"/>
        <v>0</v>
      </c>
      <c r="D28" s="79">
        <f t="shared" si="1"/>
        <v>9858</v>
      </c>
      <c r="E28" s="69"/>
      <c r="F28" s="69">
        <v>1951</v>
      </c>
      <c r="G28" s="69"/>
      <c r="H28" s="69">
        <v>976</v>
      </c>
      <c r="I28" s="69"/>
      <c r="J28" s="69">
        <v>6931</v>
      </c>
      <c r="K28" s="58" t="s">
        <v>97</v>
      </c>
      <c r="L28" s="809" t="s">
        <v>29</v>
      </c>
    </row>
    <row r="29" spans="1:12" s="6" customFormat="1" ht="13.5" customHeight="1" thickTop="1" thickBot="1">
      <c r="A29" s="667"/>
      <c r="B29" s="61" t="s">
        <v>99</v>
      </c>
      <c r="C29" s="79">
        <f t="shared" si="0"/>
        <v>0</v>
      </c>
      <c r="D29" s="79">
        <f>SUM(J29+H29+F29)</f>
        <v>56</v>
      </c>
      <c r="E29" s="69"/>
      <c r="F29" s="69">
        <v>19</v>
      </c>
      <c r="G29" s="69"/>
      <c r="H29" s="69">
        <v>14</v>
      </c>
      <c r="I29" s="69"/>
      <c r="J29" s="69">
        <v>23</v>
      </c>
      <c r="K29" s="58" t="s">
        <v>100</v>
      </c>
      <c r="L29" s="809"/>
    </row>
    <row r="30" spans="1:12" s="6" customFormat="1" ht="13.5" customHeight="1" thickTop="1" thickBot="1">
      <c r="A30" s="667"/>
      <c r="B30" s="61" t="s">
        <v>4</v>
      </c>
      <c r="C30" s="79">
        <f t="shared" si="0"/>
        <v>2086843</v>
      </c>
      <c r="D30" s="79">
        <f t="shared" si="1"/>
        <v>9914</v>
      </c>
      <c r="E30" s="79">
        <v>873493</v>
      </c>
      <c r="F30" s="79">
        <v>1970</v>
      </c>
      <c r="G30" s="79">
        <v>663521</v>
      </c>
      <c r="H30" s="79">
        <v>990</v>
      </c>
      <c r="I30" s="79">
        <v>549829</v>
      </c>
      <c r="J30" s="79">
        <f>J28+J29</f>
        <v>6954</v>
      </c>
      <c r="K30" s="58" t="s">
        <v>0</v>
      </c>
      <c r="L30" s="809"/>
    </row>
    <row r="31" spans="1:12" s="6" customFormat="1" ht="13.5" customHeight="1" thickTop="1" thickBot="1">
      <c r="A31" s="674" t="s">
        <v>30</v>
      </c>
      <c r="B31" s="160" t="s">
        <v>96</v>
      </c>
      <c r="C31" s="161">
        <f t="shared" si="0"/>
        <v>0</v>
      </c>
      <c r="D31" s="161">
        <v>59526</v>
      </c>
      <c r="E31" s="162"/>
      <c r="F31" s="162">
        <v>7854</v>
      </c>
      <c r="G31" s="162"/>
      <c r="H31" s="162">
        <v>4417</v>
      </c>
      <c r="I31" s="162"/>
      <c r="J31" s="162">
        <v>47255</v>
      </c>
      <c r="K31" s="167" t="s">
        <v>97</v>
      </c>
      <c r="L31" s="808" t="s">
        <v>31</v>
      </c>
    </row>
    <row r="32" spans="1:12" s="6" customFormat="1" ht="13.5" customHeight="1" thickTop="1" thickBot="1">
      <c r="A32" s="674"/>
      <c r="B32" s="160" t="s">
        <v>99</v>
      </c>
      <c r="C32" s="161">
        <f t="shared" si="0"/>
        <v>0</v>
      </c>
      <c r="D32" s="161">
        <f t="shared" si="1"/>
        <v>300</v>
      </c>
      <c r="E32" s="162"/>
      <c r="F32" s="162">
        <v>15</v>
      </c>
      <c r="G32" s="162"/>
      <c r="H32" s="162">
        <v>79</v>
      </c>
      <c r="I32" s="162"/>
      <c r="J32" s="162">
        <v>206</v>
      </c>
      <c r="K32" s="167" t="s">
        <v>100</v>
      </c>
      <c r="L32" s="808"/>
    </row>
    <row r="33" spans="1:12" s="6" customFormat="1" ht="13.5" customHeight="1" thickTop="1" thickBot="1">
      <c r="A33" s="674"/>
      <c r="B33" s="160" t="s">
        <v>4</v>
      </c>
      <c r="C33" s="161">
        <v>4038778</v>
      </c>
      <c r="D33" s="161">
        <v>59826</v>
      </c>
      <c r="E33" s="161">
        <v>1375248</v>
      </c>
      <c r="F33" s="161">
        <v>7869</v>
      </c>
      <c r="G33" s="161">
        <v>1268154</v>
      </c>
      <c r="H33" s="161">
        <v>4496</v>
      </c>
      <c r="I33" s="161">
        <v>1395376</v>
      </c>
      <c r="J33" s="161">
        <f>J31+J32</f>
        <v>47461</v>
      </c>
      <c r="K33" s="167" t="s">
        <v>0</v>
      </c>
      <c r="L33" s="808"/>
    </row>
    <row r="34" spans="1:12" s="6" customFormat="1" ht="13.5" customHeight="1" thickTop="1" thickBot="1">
      <c r="A34" s="667" t="s">
        <v>32</v>
      </c>
      <c r="B34" s="61" t="s">
        <v>96</v>
      </c>
      <c r="C34" s="79">
        <f t="shared" si="0"/>
        <v>0</v>
      </c>
      <c r="D34" s="79">
        <f t="shared" si="1"/>
        <v>16871</v>
      </c>
      <c r="E34" s="69"/>
      <c r="F34" s="69">
        <v>1425</v>
      </c>
      <c r="G34" s="69"/>
      <c r="H34" s="69">
        <v>4317</v>
      </c>
      <c r="I34" s="69"/>
      <c r="J34" s="69">
        <v>11129</v>
      </c>
      <c r="K34" s="58" t="s">
        <v>97</v>
      </c>
      <c r="L34" s="809" t="s">
        <v>33</v>
      </c>
    </row>
    <row r="35" spans="1:12" s="6" customFormat="1" ht="13.5" customHeight="1" thickTop="1" thickBot="1">
      <c r="A35" s="667"/>
      <c r="B35" s="61" t="s">
        <v>99</v>
      </c>
      <c r="C35" s="79">
        <f t="shared" si="0"/>
        <v>0</v>
      </c>
      <c r="D35" s="79">
        <f t="shared" si="1"/>
        <v>1017</v>
      </c>
      <c r="E35" s="69"/>
      <c r="F35" s="69">
        <v>117</v>
      </c>
      <c r="G35" s="69"/>
      <c r="H35" s="69">
        <v>769</v>
      </c>
      <c r="I35" s="69"/>
      <c r="J35" s="69">
        <v>131</v>
      </c>
      <c r="K35" s="58" t="s">
        <v>100</v>
      </c>
      <c r="L35" s="809"/>
    </row>
    <row r="36" spans="1:12" ht="13.5" customHeight="1" thickTop="1">
      <c r="A36" s="668"/>
      <c r="B36" s="62" t="s">
        <v>4</v>
      </c>
      <c r="C36" s="80">
        <f t="shared" si="0"/>
        <v>2651641</v>
      </c>
      <c r="D36" s="80">
        <f t="shared" si="1"/>
        <v>17888</v>
      </c>
      <c r="E36" s="80">
        <v>321440</v>
      </c>
      <c r="F36" s="80">
        <v>1542</v>
      </c>
      <c r="G36" s="80">
        <v>2081502</v>
      </c>
      <c r="H36" s="80">
        <v>5086</v>
      </c>
      <c r="I36" s="80">
        <v>248699</v>
      </c>
      <c r="J36" s="80">
        <f>J34+J35</f>
        <v>11260</v>
      </c>
      <c r="K36" s="60" t="s">
        <v>0</v>
      </c>
      <c r="L36" s="810"/>
    </row>
    <row r="37" spans="1:12" ht="14.25" customHeight="1" thickBot="1">
      <c r="A37" s="675" t="s">
        <v>4</v>
      </c>
      <c r="B37" s="164" t="s">
        <v>96</v>
      </c>
      <c r="C37" s="165">
        <f t="shared" ref="C37:C38" si="2">SUM(C10+C13+C16+C19+C22+C25+C28+C31+C34)</f>
        <v>0</v>
      </c>
      <c r="D37" s="165">
        <f>D10+D13+D16+D19+D22+D25+D28+D31+D34</f>
        <v>117935</v>
      </c>
      <c r="E37" s="165"/>
      <c r="F37" s="165">
        <f>F10+F13+F16+F19+F22+F25+F28+F31+F34</f>
        <v>17818</v>
      </c>
      <c r="G37" s="165"/>
      <c r="H37" s="165">
        <f>H10+H13+H16+H19+H22+H25+H28+H31+H34</f>
        <v>13819</v>
      </c>
      <c r="I37" s="165"/>
      <c r="J37" s="165">
        <f>J10+J13+J16+J19+J22+J25+J28+J31+J34</f>
        <v>86298</v>
      </c>
      <c r="K37" s="166" t="s">
        <v>97</v>
      </c>
      <c r="L37" s="758" t="s">
        <v>0</v>
      </c>
    </row>
    <row r="38" spans="1:12" ht="14.25" customHeight="1" thickTop="1" thickBot="1">
      <c r="A38" s="676"/>
      <c r="B38" s="168" t="s">
        <v>99</v>
      </c>
      <c r="C38" s="161">
        <f t="shared" si="2"/>
        <v>0</v>
      </c>
      <c r="D38" s="165">
        <f>D11+D14+D17+D20+D23+D26+D29+D32+D35</f>
        <v>5119</v>
      </c>
      <c r="E38" s="161"/>
      <c r="F38" s="165">
        <f>F11+F14+F17+F20+F23+F26+F29+F32+F35</f>
        <v>1046</v>
      </c>
      <c r="G38" s="161"/>
      <c r="H38" s="165">
        <f>H11+H14+H17+H20+H23+H26+H29+H32+H35</f>
        <v>1934</v>
      </c>
      <c r="I38" s="161"/>
      <c r="J38" s="165">
        <f>J11+J14+J17+J20+J23+J26+J29+J32+J35</f>
        <v>2139</v>
      </c>
      <c r="K38" s="167" t="s">
        <v>100</v>
      </c>
      <c r="L38" s="759"/>
    </row>
    <row r="39" spans="1:12" ht="14.25" customHeight="1" thickTop="1">
      <c r="A39" s="677"/>
      <c r="B39" s="169" t="s">
        <v>4</v>
      </c>
      <c r="C39" s="170">
        <f>C12+C15+C18+C21+C24+C27+C30+C33+C36</f>
        <v>18845014</v>
      </c>
      <c r="D39" s="193">
        <f>D12+D15+D18+D21+D24+D27+D30+D33+D36</f>
        <v>123054</v>
      </c>
      <c r="E39" s="170">
        <f>E12+E15+E18+E21+E24+E27+E30+E33+E36</f>
        <v>5946233</v>
      </c>
      <c r="F39" s="193">
        <f>F12+F15+F18+F21+F24+F27+F30+F33+F36</f>
        <v>18864</v>
      </c>
      <c r="G39" s="170">
        <f>G12+G15+G18+G21+G24+G27+G30+G33+G36</f>
        <v>6503413</v>
      </c>
      <c r="H39" s="193">
        <f>H12+H15+H18+H21+H24+H27+H30+H33+H36</f>
        <v>15753</v>
      </c>
      <c r="I39" s="170">
        <f>I12+I15+I18+I21+I24+I27+I30+I33+I36</f>
        <v>6395368</v>
      </c>
      <c r="J39" s="193">
        <f>J12+J15+J18+J21+J24+J27+J30+J33+J36</f>
        <v>88437</v>
      </c>
      <c r="K39" s="171" t="s">
        <v>0</v>
      </c>
      <c r="L39" s="760"/>
    </row>
    <row r="41" spans="1:12">
      <c r="C41" s="76"/>
      <c r="D41" s="76"/>
      <c r="E41" s="76"/>
      <c r="F41" s="76"/>
      <c r="G41" s="76"/>
      <c r="H41" s="76"/>
      <c r="I41" s="76"/>
      <c r="J41" s="76"/>
    </row>
    <row r="43" spans="1:12">
      <c r="C43" s="1"/>
      <c r="D43" s="1"/>
    </row>
    <row r="44" spans="1:12">
      <c r="C44" s="1"/>
      <c r="D44" s="1"/>
    </row>
    <row r="45" spans="1:12">
      <c r="C45" s="1"/>
      <c r="D45" s="1"/>
    </row>
    <row r="46" spans="1:12">
      <c r="C46" s="1"/>
      <c r="D46" s="1"/>
    </row>
    <row r="47" spans="1:12">
      <c r="C47" s="1"/>
      <c r="D47" s="1"/>
    </row>
    <row r="48" spans="1:12">
      <c r="C48" s="1"/>
      <c r="D48" s="1"/>
    </row>
    <row r="49" spans="3:4">
      <c r="C49" s="1"/>
      <c r="D49" s="1"/>
    </row>
    <row r="50" spans="3:4">
      <c r="C50" s="1"/>
      <c r="D50" s="1"/>
    </row>
    <row r="51" spans="3:4">
      <c r="C51" s="1"/>
      <c r="D51" s="1"/>
    </row>
    <row r="52" spans="3:4">
      <c r="C52" s="1"/>
      <c r="D52" s="1"/>
    </row>
    <row r="53" spans="3:4">
      <c r="C53" s="1"/>
      <c r="D53" s="1"/>
    </row>
    <row r="54" spans="3:4">
      <c r="C54" s="1"/>
      <c r="D54" s="1"/>
    </row>
    <row r="55" spans="3:4">
      <c r="C55" s="1"/>
      <c r="D55" s="1"/>
    </row>
    <row r="56" spans="3:4">
      <c r="C56" s="1"/>
      <c r="D56" s="1"/>
    </row>
    <row r="57" spans="3:4">
      <c r="C57" s="1"/>
      <c r="D57" s="1"/>
    </row>
    <row r="58" spans="3:4">
      <c r="C58" s="1"/>
      <c r="D58" s="1"/>
    </row>
    <row r="59" spans="3:4">
      <c r="C59" s="1"/>
      <c r="D59" s="1"/>
    </row>
    <row r="60" spans="3:4">
      <c r="C60" s="1"/>
      <c r="D60" s="1"/>
    </row>
    <row r="61" spans="3:4">
      <c r="C61" s="1"/>
      <c r="D61" s="1"/>
    </row>
    <row r="62" spans="3:4">
      <c r="C62" s="1"/>
      <c r="D62" s="1"/>
    </row>
    <row r="63" spans="3:4">
      <c r="C63" s="1"/>
      <c r="D63" s="1"/>
    </row>
    <row r="64" spans="3:4">
      <c r="C64" s="1"/>
      <c r="D64" s="1"/>
    </row>
    <row r="65" spans="3:4">
      <c r="C65" s="1"/>
      <c r="D65" s="1"/>
    </row>
    <row r="66" spans="3:4">
      <c r="C66" s="1"/>
      <c r="D66" s="1"/>
    </row>
    <row r="67" spans="3:4">
      <c r="C67" s="1"/>
      <c r="D67" s="1"/>
    </row>
    <row r="68" spans="3:4">
      <c r="C68" s="1"/>
      <c r="D68" s="1"/>
    </row>
    <row r="69" spans="3:4">
      <c r="C69" s="1"/>
      <c r="D69" s="1"/>
    </row>
  </sheetData>
  <mergeCells count="36">
    <mergeCell ref="A16:A18"/>
    <mergeCell ref="L16:L18"/>
    <mergeCell ref="A19:A21"/>
    <mergeCell ref="L19:L21"/>
    <mergeCell ref="A1:L1"/>
    <mergeCell ref="A2:L2"/>
    <mergeCell ref="A3:L3"/>
    <mergeCell ref="A4:L4"/>
    <mergeCell ref="G7:H7"/>
    <mergeCell ref="I7:J7"/>
    <mergeCell ref="A5:L5"/>
    <mergeCell ref="A6:B6"/>
    <mergeCell ref="C6:J6"/>
    <mergeCell ref="K6:L6"/>
    <mergeCell ref="K7:K9"/>
    <mergeCell ref="L7:L9"/>
    <mergeCell ref="A10:A12"/>
    <mergeCell ref="L10:L12"/>
    <mergeCell ref="A13:A15"/>
    <mergeCell ref="L13:L15"/>
    <mergeCell ref="A7:A9"/>
    <mergeCell ref="B7:B9"/>
    <mergeCell ref="C7:D7"/>
    <mergeCell ref="E7:F7"/>
    <mergeCell ref="A22:A24"/>
    <mergeCell ref="L22:L24"/>
    <mergeCell ref="A25:A27"/>
    <mergeCell ref="L25:L27"/>
    <mergeCell ref="A28:A30"/>
    <mergeCell ref="L28:L30"/>
    <mergeCell ref="A31:A33"/>
    <mergeCell ref="L31:L33"/>
    <mergeCell ref="A34:A36"/>
    <mergeCell ref="L34:L36"/>
    <mergeCell ref="A37:A39"/>
    <mergeCell ref="L37:L39"/>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
  <sheetViews>
    <sheetView view="pageBreakPreview" topLeftCell="A26" zoomScaleNormal="100" zoomScaleSheetLayoutView="100" workbookViewId="0">
      <selection activeCell="G41" sqref="G41"/>
    </sheetView>
  </sheetViews>
  <sheetFormatPr defaultRowHeight="15"/>
  <cols>
    <col min="1" max="1" width="5.77734375" style="110" customWidth="1"/>
    <col min="2" max="2" width="28.77734375" style="3" customWidth="1"/>
    <col min="3" max="3" width="7.77734375" style="7" customWidth="1"/>
    <col min="4" max="11" width="7.77734375" style="1" customWidth="1"/>
    <col min="12" max="12" width="27.77734375" style="1" customWidth="1"/>
    <col min="13" max="13" width="5.77734375" style="1" customWidth="1"/>
    <col min="14" max="16384" width="8.88671875" style="1"/>
  </cols>
  <sheetData>
    <row r="1" spans="1:13" s="14" customFormat="1">
      <c r="A1" s="493"/>
      <c r="B1" s="493"/>
      <c r="C1" s="493"/>
      <c r="D1" s="493"/>
      <c r="E1" s="493"/>
      <c r="F1" s="493"/>
      <c r="G1" s="493"/>
      <c r="H1" s="493"/>
      <c r="I1" s="493"/>
      <c r="J1" s="493"/>
      <c r="K1" s="493"/>
      <c r="L1" s="493"/>
      <c r="M1" s="493"/>
    </row>
    <row r="2" spans="1:13" s="11" customFormat="1" ht="20.25">
      <c r="A2" s="628" t="s">
        <v>116</v>
      </c>
      <c r="B2" s="628"/>
      <c r="C2" s="628"/>
      <c r="D2" s="628"/>
      <c r="E2" s="628"/>
      <c r="F2" s="628"/>
      <c r="G2" s="628"/>
      <c r="H2" s="628"/>
      <c r="I2" s="628"/>
      <c r="J2" s="628"/>
      <c r="K2" s="628"/>
      <c r="L2" s="628"/>
      <c r="M2" s="628"/>
    </row>
    <row r="3" spans="1:13" s="11" customFormat="1" ht="20.25">
      <c r="A3" s="681" t="s">
        <v>91</v>
      </c>
      <c r="B3" s="681"/>
      <c r="C3" s="681"/>
      <c r="D3" s="681"/>
      <c r="E3" s="681"/>
      <c r="F3" s="681"/>
      <c r="G3" s="681"/>
      <c r="H3" s="681"/>
      <c r="I3" s="681"/>
      <c r="J3" s="681"/>
      <c r="K3" s="681"/>
      <c r="L3" s="681"/>
      <c r="M3" s="681"/>
    </row>
    <row r="4" spans="1:13" ht="15.75">
      <c r="A4" s="632" t="s">
        <v>117</v>
      </c>
      <c r="B4" s="632"/>
      <c r="C4" s="632"/>
      <c r="D4" s="632"/>
      <c r="E4" s="632"/>
      <c r="F4" s="632"/>
      <c r="G4" s="632"/>
      <c r="H4" s="632"/>
      <c r="I4" s="632"/>
      <c r="J4" s="632"/>
      <c r="K4" s="632"/>
      <c r="L4" s="632"/>
      <c r="M4" s="632"/>
    </row>
    <row r="5" spans="1:13" ht="15.75">
      <c r="A5" s="682" t="s">
        <v>92</v>
      </c>
      <c r="B5" s="682"/>
      <c r="C5" s="682"/>
      <c r="D5" s="682"/>
      <c r="E5" s="682"/>
      <c r="F5" s="682"/>
      <c r="G5" s="682"/>
      <c r="H5" s="682"/>
      <c r="I5" s="682"/>
      <c r="J5" s="682"/>
      <c r="K5" s="682"/>
      <c r="L5" s="682"/>
      <c r="M5" s="682"/>
    </row>
    <row r="6" spans="1:13" ht="18">
      <c r="A6" s="633" t="s">
        <v>359</v>
      </c>
      <c r="B6" s="633"/>
      <c r="C6" s="625">
        <v>2012</v>
      </c>
      <c r="D6" s="625"/>
      <c r="E6" s="625"/>
      <c r="F6" s="625"/>
      <c r="G6" s="625"/>
      <c r="H6" s="625"/>
      <c r="I6" s="625"/>
      <c r="J6" s="625"/>
      <c r="K6" s="625"/>
      <c r="L6" s="87"/>
      <c r="M6" s="4" t="s">
        <v>360</v>
      </c>
    </row>
    <row r="7" spans="1:13" ht="38.25">
      <c r="A7" s="257" t="s">
        <v>51</v>
      </c>
      <c r="B7" s="651" t="s">
        <v>3</v>
      </c>
      <c r="C7" s="185" t="s">
        <v>0</v>
      </c>
      <c r="D7" s="153" t="s">
        <v>43</v>
      </c>
      <c r="E7" s="153" t="s">
        <v>44</v>
      </c>
      <c r="F7" s="153" t="s">
        <v>45</v>
      </c>
      <c r="G7" s="153" t="s">
        <v>81</v>
      </c>
      <c r="H7" s="153" t="s">
        <v>80</v>
      </c>
      <c r="I7" s="153" t="s">
        <v>86</v>
      </c>
      <c r="J7" s="153" t="s">
        <v>84</v>
      </c>
      <c r="K7" s="153" t="s">
        <v>114</v>
      </c>
      <c r="L7" s="776" t="s">
        <v>7</v>
      </c>
      <c r="M7" s="776"/>
    </row>
    <row r="8" spans="1:13" ht="39">
      <c r="A8" s="248" t="s">
        <v>50</v>
      </c>
      <c r="B8" s="627"/>
      <c r="C8" s="155" t="s">
        <v>4</v>
      </c>
      <c r="D8" s="141" t="s">
        <v>46</v>
      </c>
      <c r="E8" s="141" t="s">
        <v>47</v>
      </c>
      <c r="F8" s="141" t="s">
        <v>48</v>
      </c>
      <c r="G8" s="141" t="s">
        <v>82</v>
      </c>
      <c r="H8" s="141" t="s">
        <v>83</v>
      </c>
      <c r="I8" s="141" t="s">
        <v>49</v>
      </c>
      <c r="J8" s="141" t="s">
        <v>85</v>
      </c>
      <c r="K8" s="141" t="s">
        <v>115</v>
      </c>
      <c r="L8" s="777"/>
      <c r="M8" s="777"/>
    </row>
    <row r="9" spans="1:13" ht="16.5" thickBot="1">
      <c r="A9" s="412" t="s">
        <v>405</v>
      </c>
      <c r="B9" s="134" t="s">
        <v>300</v>
      </c>
      <c r="C9" s="385">
        <v>15598921</v>
      </c>
      <c r="D9" s="131">
        <v>7270276</v>
      </c>
      <c r="E9" s="131">
        <v>49645</v>
      </c>
      <c r="F9" s="131">
        <v>2283636</v>
      </c>
      <c r="G9" s="131">
        <v>192850</v>
      </c>
      <c r="H9" s="131">
        <v>263148</v>
      </c>
      <c r="I9" s="131">
        <v>12392</v>
      </c>
      <c r="J9" s="131">
        <v>4691264</v>
      </c>
      <c r="K9" s="131">
        <v>835710</v>
      </c>
      <c r="L9" s="803" t="s">
        <v>446</v>
      </c>
      <c r="M9" s="803"/>
    </row>
    <row r="10" spans="1:13" ht="35.25" thickTop="1" thickBot="1">
      <c r="A10" s="413">
        <v>11</v>
      </c>
      <c r="B10" s="196" t="s">
        <v>471</v>
      </c>
      <c r="C10" s="386">
        <v>15491690</v>
      </c>
      <c r="D10" s="197">
        <v>7268405</v>
      </c>
      <c r="E10" s="197">
        <v>49588</v>
      </c>
      <c r="F10" s="197">
        <v>2271574</v>
      </c>
      <c r="G10" s="197">
        <v>192507</v>
      </c>
      <c r="H10" s="197">
        <v>261937</v>
      </c>
      <c r="I10" s="197">
        <v>12392</v>
      </c>
      <c r="J10" s="197">
        <v>4681141</v>
      </c>
      <c r="K10" s="197">
        <v>754146</v>
      </c>
      <c r="L10" s="796" t="s">
        <v>470</v>
      </c>
      <c r="M10" s="796"/>
    </row>
    <row r="11" spans="1:13" ht="16.5" thickTop="1" thickBot="1">
      <c r="A11" s="260">
        <v>111</v>
      </c>
      <c r="B11" s="132" t="s">
        <v>447</v>
      </c>
      <c r="C11" s="384">
        <v>14451909</v>
      </c>
      <c r="D11" s="130">
        <v>7183113</v>
      </c>
      <c r="E11" s="130">
        <v>30888</v>
      </c>
      <c r="F11" s="130">
        <v>2108065</v>
      </c>
      <c r="G11" s="130">
        <v>180414</v>
      </c>
      <c r="H11" s="130">
        <v>252622</v>
      </c>
      <c r="I11" s="130">
        <v>0</v>
      </c>
      <c r="J11" s="130">
        <v>4619843</v>
      </c>
      <c r="K11" s="130">
        <v>76964</v>
      </c>
      <c r="L11" s="792" t="s">
        <v>448</v>
      </c>
      <c r="M11" s="792"/>
    </row>
    <row r="12" spans="1:13" ht="28.5" customHeight="1" thickTop="1" thickBot="1">
      <c r="A12" s="261">
        <v>112</v>
      </c>
      <c r="B12" s="198" t="s">
        <v>449</v>
      </c>
      <c r="C12" s="386">
        <v>1039781</v>
      </c>
      <c r="D12" s="197">
        <v>85292</v>
      </c>
      <c r="E12" s="197">
        <v>18700</v>
      </c>
      <c r="F12" s="197">
        <v>163509</v>
      </c>
      <c r="G12" s="197">
        <v>12093</v>
      </c>
      <c r="H12" s="197">
        <v>9315</v>
      </c>
      <c r="I12" s="197">
        <v>12392</v>
      </c>
      <c r="J12" s="197">
        <v>61298</v>
      </c>
      <c r="K12" s="197">
        <v>677182</v>
      </c>
      <c r="L12" s="802" t="s">
        <v>450</v>
      </c>
      <c r="M12" s="802"/>
    </row>
    <row r="13" spans="1:13" ht="16.5" thickTop="1" thickBot="1">
      <c r="A13" s="392">
        <v>14</v>
      </c>
      <c r="B13" s="133" t="s">
        <v>451</v>
      </c>
      <c r="C13" s="384">
        <v>107231</v>
      </c>
      <c r="D13" s="130">
        <v>1871</v>
      </c>
      <c r="E13" s="130">
        <v>57</v>
      </c>
      <c r="F13" s="130">
        <v>12062</v>
      </c>
      <c r="G13" s="130">
        <v>343</v>
      </c>
      <c r="H13" s="130">
        <v>1211</v>
      </c>
      <c r="I13" s="130">
        <v>0</v>
      </c>
      <c r="J13" s="130">
        <v>10123</v>
      </c>
      <c r="K13" s="130">
        <v>81564</v>
      </c>
      <c r="L13" s="794" t="s">
        <v>452</v>
      </c>
      <c r="M13" s="794"/>
    </row>
    <row r="14" spans="1:13" ht="17.25" thickTop="1" thickBot="1">
      <c r="A14" s="415" t="s">
        <v>88</v>
      </c>
      <c r="B14" s="414" t="s">
        <v>301</v>
      </c>
      <c r="C14" s="386">
        <v>52030871</v>
      </c>
      <c r="D14" s="197">
        <v>6903773</v>
      </c>
      <c r="E14" s="197">
        <v>115505</v>
      </c>
      <c r="F14" s="197">
        <v>823724</v>
      </c>
      <c r="G14" s="197">
        <v>128497</v>
      </c>
      <c r="H14" s="197">
        <v>523384</v>
      </c>
      <c r="I14" s="197">
        <v>317322</v>
      </c>
      <c r="J14" s="197">
        <v>940212</v>
      </c>
      <c r="K14" s="197">
        <v>42278454</v>
      </c>
      <c r="L14" s="793" t="s">
        <v>453</v>
      </c>
      <c r="M14" s="793"/>
    </row>
    <row r="15" spans="1:13" ht="24" thickTop="1" thickBot="1">
      <c r="A15" s="392">
        <v>15</v>
      </c>
      <c r="B15" s="133" t="s">
        <v>472</v>
      </c>
      <c r="C15" s="384">
        <v>838046</v>
      </c>
      <c r="D15" s="130">
        <v>8666</v>
      </c>
      <c r="E15" s="130">
        <v>2242</v>
      </c>
      <c r="F15" s="130">
        <v>9033</v>
      </c>
      <c r="G15" s="130">
        <v>4371</v>
      </c>
      <c r="H15" s="130">
        <v>9808</v>
      </c>
      <c r="I15" s="130">
        <v>53182</v>
      </c>
      <c r="J15" s="130">
        <v>18696</v>
      </c>
      <c r="K15" s="130">
        <v>732048</v>
      </c>
      <c r="L15" s="794" t="s">
        <v>454</v>
      </c>
      <c r="M15" s="794"/>
    </row>
    <row r="16" spans="1:13" ht="16.5" thickTop="1" thickBot="1">
      <c r="A16" s="413">
        <v>17</v>
      </c>
      <c r="B16" s="196" t="s">
        <v>455</v>
      </c>
      <c r="C16" s="386">
        <v>26057</v>
      </c>
      <c r="D16" s="197">
        <v>0</v>
      </c>
      <c r="E16" s="197">
        <v>10</v>
      </c>
      <c r="F16" s="197">
        <v>51</v>
      </c>
      <c r="G16" s="197">
        <v>26</v>
      </c>
      <c r="H16" s="197">
        <v>330</v>
      </c>
      <c r="I16" s="197">
        <v>323</v>
      </c>
      <c r="J16" s="197">
        <v>140</v>
      </c>
      <c r="K16" s="197">
        <v>25177</v>
      </c>
      <c r="L16" s="796" t="s">
        <v>456</v>
      </c>
      <c r="M16" s="796"/>
    </row>
    <row r="17" spans="1:13" ht="24" thickTop="1" thickBot="1">
      <c r="A17" s="392">
        <v>18</v>
      </c>
      <c r="B17" s="133" t="s">
        <v>473</v>
      </c>
      <c r="C17" s="384">
        <v>247370</v>
      </c>
      <c r="D17" s="130">
        <v>917</v>
      </c>
      <c r="E17" s="130">
        <v>1516</v>
      </c>
      <c r="F17" s="130">
        <v>3823</v>
      </c>
      <c r="G17" s="130">
        <v>528</v>
      </c>
      <c r="H17" s="130">
        <v>4713</v>
      </c>
      <c r="I17" s="130">
        <v>2585</v>
      </c>
      <c r="J17" s="130">
        <v>803</v>
      </c>
      <c r="K17" s="130">
        <v>232485</v>
      </c>
      <c r="L17" s="794" t="s">
        <v>457</v>
      </c>
      <c r="M17" s="794"/>
    </row>
    <row r="18" spans="1:13" ht="35.25" thickTop="1" thickBot="1">
      <c r="A18" s="413">
        <v>19</v>
      </c>
      <c r="B18" s="196" t="s">
        <v>474</v>
      </c>
      <c r="C18" s="386">
        <v>3945</v>
      </c>
      <c r="D18" s="197">
        <v>100</v>
      </c>
      <c r="E18" s="197">
        <v>20</v>
      </c>
      <c r="F18" s="197">
        <v>117</v>
      </c>
      <c r="G18" s="197">
        <v>46</v>
      </c>
      <c r="H18" s="197">
        <v>101</v>
      </c>
      <c r="I18" s="197">
        <v>183</v>
      </c>
      <c r="J18" s="197">
        <v>8</v>
      </c>
      <c r="K18" s="197">
        <v>3370</v>
      </c>
      <c r="L18" s="796" t="s">
        <v>475</v>
      </c>
      <c r="M18" s="796"/>
    </row>
    <row r="19" spans="1:13" ht="35.25" thickTop="1" thickBot="1">
      <c r="A19" s="392">
        <v>20</v>
      </c>
      <c r="B19" s="133" t="s">
        <v>498</v>
      </c>
      <c r="C19" s="384">
        <v>214313</v>
      </c>
      <c r="D19" s="130">
        <v>15789</v>
      </c>
      <c r="E19" s="130">
        <v>698</v>
      </c>
      <c r="F19" s="130">
        <v>1966</v>
      </c>
      <c r="G19" s="130">
        <v>1145</v>
      </c>
      <c r="H19" s="130">
        <v>2093</v>
      </c>
      <c r="I19" s="130">
        <v>346</v>
      </c>
      <c r="J19" s="130">
        <v>1329</v>
      </c>
      <c r="K19" s="130">
        <v>190947</v>
      </c>
      <c r="L19" s="794" t="s">
        <v>476</v>
      </c>
      <c r="M19" s="794"/>
    </row>
    <row r="20" spans="1:13" ht="16.5" thickTop="1" thickBot="1">
      <c r="A20" s="413">
        <v>21</v>
      </c>
      <c r="B20" s="196" t="s">
        <v>458</v>
      </c>
      <c r="C20" s="386">
        <v>41485</v>
      </c>
      <c r="D20" s="197">
        <v>391</v>
      </c>
      <c r="E20" s="197">
        <v>154</v>
      </c>
      <c r="F20" s="197">
        <v>922</v>
      </c>
      <c r="G20" s="197">
        <v>123</v>
      </c>
      <c r="H20" s="197">
        <v>583</v>
      </c>
      <c r="I20" s="197">
        <v>582</v>
      </c>
      <c r="J20" s="197">
        <v>814</v>
      </c>
      <c r="K20" s="197">
        <v>37916</v>
      </c>
      <c r="L20" s="796" t="s">
        <v>459</v>
      </c>
      <c r="M20" s="796"/>
    </row>
    <row r="21" spans="1:13" ht="24" thickTop="1" thickBot="1">
      <c r="A21" s="392">
        <v>22</v>
      </c>
      <c r="B21" s="133" t="s">
        <v>483</v>
      </c>
      <c r="C21" s="384">
        <v>240683</v>
      </c>
      <c r="D21" s="130">
        <v>368</v>
      </c>
      <c r="E21" s="130">
        <v>1796</v>
      </c>
      <c r="F21" s="130">
        <v>2455</v>
      </c>
      <c r="G21" s="130">
        <v>336</v>
      </c>
      <c r="H21" s="130">
        <v>9159</v>
      </c>
      <c r="I21" s="130">
        <v>886</v>
      </c>
      <c r="J21" s="130">
        <v>2233</v>
      </c>
      <c r="K21" s="130">
        <v>223450</v>
      </c>
      <c r="L21" s="794" t="s">
        <v>496</v>
      </c>
      <c r="M21" s="794"/>
    </row>
    <row r="22" spans="1:13" ht="16.5" thickTop="1" thickBot="1">
      <c r="A22" s="413">
        <v>23</v>
      </c>
      <c r="B22" s="196" t="s">
        <v>495</v>
      </c>
      <c r="C22" s="386">
        <v>23081316</v>
      </c>
      <c r="D22" s="197">
        <v>1409461</v>
      </c>
      <c r="E22" s="197">
        <v>1621</v>
      </c>
      <c r="F22" s="197">
        <v>70315</v>
      </c>
      <c r="G22" s="197">
        <v>18053</v>
      </c>
      <c r="H22" s="197">
        <v>38369</v>
      </c>
      <c r="I22" s="197">
        <v>63546</v>
      </c>
      <c r="J22" s="197">
        <v>99369</v>
      </c>
      <c r="K22" s="197">
        <v>21380582</v>
      </c>
      <c r="L22" s="796" t="s">
        <v>460</v>
      </c>
      <c r="M22" s="796"/>
    </row>
    <row r="23" spans="1:13" ht="24" thickTop="1" thickBot="1">
      <c r="A23" s="392">
        <v>24</v>
      </c>
      <c r="B23" s="133" t="s">
        <v>494</v>
      </c>
      <c r="C23" s="384">
        <v>10650974</v>
      </c>
      <c r="D23" s="130">
        <v>1412433</v>
      </c>
      <c r="E23" s="130">
        <v>90036</v>
      </c>
      <c r="F23" s="130">
        <v>230666</v>
      </c>
      <c r="G23" s="130">
        <v>47475</v>
      </c>
      <c r="H23" s="130">
        <v>98738</v>
      </c>
      <c r="I23" s="130">
        <v>152357</v>
      </c>
      <c r="J23" s="130">
        <v>39667</v>
      </c>
      <c r="K23" s="130">
        <v>8579602</v>
      </c>
      <c r="L23" s="794" t="s">
        <v>461</v>
      </c>
      <c r="M23" s="794"/>
    </row>
    <row r="24" spans="1:13" ht="16.5" thickTop="1" thickBot="1">
      <c r="A24" s="413">
        <v>25</v>
      </c>
      <c r="B24" s="196" t="s">
        <v>493</v>
      </c>
      <c r="C24" s="386">
        <v>592460</v>
      </c>
      <c r="D24" s="197">
        <v>1796</v>
      </c>
      <c r="E24" s="197">
        <v>811</v>
      </c>
      <c r="F24" s="197">
        <v>11720</v>
      </c>
      <c r="G24" s="197">
        <v>890</v>
      </c>
      <c r="H24" s="197">
        <v>5681</v>
      </c>
      <c r="I24" s="197">
        <v>4690</v>
      </c>
      <c r="J24" s="197">
        <v>6349</v>
      </c>
      <c r="K24" s="197">
        <v>560523</v>
      </c>
      <c r="L24" s="796" t="s">
        <v>462</v>
      </c>
      <c r="M24" s="796"/>
    </row>
    <row r="25" spans="1:13" ht="24" thickTop="1" thickBot="1">
      <c r="A25" s="392">
        <v>26</v>
      </c>
      <c r="B25" s="133" t="s">
        <v>492</v>
      </c>
      <c r="C25" s="384">
        <v>3529621</v>
      </c>
      <c r="D25" s="130">
        <v>126480</v>
      </c>
      <c r="E25" s="130">
        <v>5944</v>
      </c>
      <c r="F25" s="130">
        <v>220408</v>
      </c>
      <c r="G25" s="130">
        <v>43702</v>
      </c>
      <c r="H25" s="130">
        <v>63441</v>
      </c>
      <c r="I25" s="130">
        <v>21185</v>
      </c>
      <c r="J25" s="130">
        <v>242917</v>
      </c>
      <c r="K25" s="130">
        <v>2805544</v>
      </c>
      <c r="L25" s="794" t="s">
        <v>463</v>
      </c>
      <c r="M25" s="794"/>
    </row>
    <row r="26" spans="1:13" ht="16.5" thickTop="1" thickBot="1">
      <c r="A26" s="413">
        <v>27</v>
      </c>
      <c r="B26" s="196" t="s">
        <v>464</v>
      </c>
      <c r="C26" s="386">
        <v>6638139</v>
      </c>
      <c r="D26" s="197">
        <v>11300</v>
      </c>
      <c r="E26" s="197">
        <v>638</v>
      </c>
      <c r="F26" s="197">
        <v>245763</v>
      </c>
      <c r="G26" s="197">
        <v>7893</v>
      </c>
      <c r="H26" s="197">
        <v>275339</v>
      </c>
      <c r="I26" s="197">
        <v>11214</v>
      </c>
      <c r="J26" s="197">
        <v>508131</v>
      </c>
      <c r="K26" s="197">
        <v>5577861</v>
      </c>
      <c r="L26" s="796" t="s">
        <v>465</v>
      </c>
      <c r="M26" s="796"/>
    </row>
    <row r="27" spans="1:13" ht="23.25" customHeight="1" thickTop="1" thickBot="1">
      <c r="A27" s="392">
        <v>28</v>
      </c>
      <c r="B27" s="133" t="s">
        <v>479</v>
      </c>
      <c r="C27" s="384">
        <v>1342840</v>
      </c>
      <c r="D27" s="130">
        <v>4644</v>
      </c>
      <c r="E27" s="130">
        <v>5213</v>
      </c>
      <c r="F27" s="130">
        <v>13710</v>
      </c>
      <c r="G27" s="130">
        <v>2852</v>
      </c>
      <c r="H27" s="130">
        <v>10593</v>
      </c>
      <c r="I27" s="130">
        <v>3118</v>
      </c>
      <c r="J27" s="130">
        <v>15929</v>
      </c>
      <c r="K27" s="130">
        <v>1286781</v>
      </c>
      <c r="L27" s="794" t="s">
        <v>477</v>
      </c>
      <c r="M27" s="794"/>
    </row>
    <row r="28" spans="1:13" ht="23.25" thickTop="1">
      <c r="A28" s="455">
        <v>29</v>
      </c>
      <c r="B28" s="456" t="s">
        <v>480</v>
      </c>
      <c r="C28" s="457">
        <v>90420</v>
      </c>
      <c r="D28" s="458">
        <v>2621</v>
      </c>
      <c r="E28" s="458">
        <v>3126</v>
      </c>
      <c r="F28" s="458">
        <v>717</v>
      </c>
      <c r="G28" s="458">
        <v>0</v>
      </c>
      <c r="H28" s="458">
        <v>1081</v>
      </c>
      <c r="I28" s="458">
        <v>737</v>
      </c>
      <c r="J28" s="458">
        <v>645</v>
      </c>
      <c r="K28" s="458">
        <v>81493</v>
      </c>
      <c r="L28" s="797" t="s">
        <v>478</v>
      </c>
      <c r="M28" s="797"/>
    </row>
    <row r="29" spans="1:13" ht="24" customHeight="1" thickBot="1">
      <c r="A29" s="453">
        <v>31</v>
      </c>
      <c r="B29" s="454" t="s">
        <v>481</v>
      </c>
      <c r="C29" s="385">
        <v>346147</v>
      </c>
      <c r="D29" s="131">
        <v>22</v>
      </c>
      <c r="E29" s="131">
        <v>525</v>
      </c>
      <c r="F29" s="131">
        <v>375</v>
      </c>
      <c r="G29" s="131">
        <v>24</v>
      </c>
      <c r="H29" s="131">
        <v>438</v>
      </c>
      <c r="I29" s="131">
        <v>2089</v>
      </c>
      <c r="J29" s="131">
        <v>179</v>
      </c>
      <c r="K29" s="131">
        <v>342495</v>
      </c>
      <c r="L29" s="799" t="s">
        <v>491</v>
      </c>
      <c r="M29" s="799"/>
    </row>
    <row r="30" spans="1:13" ht="24" customHeight="1" thickTop="1" thickBot="1">
      <c r="A30" s="413">
        <v>33</v>
      </c>
      <c r="B30" s="196" t="s">
        <v>482</v>
      </c>
      <c r="C30" s="386">
        <v>14055</v>
      </c>
      <c r="D30" s="197">
        <v>0</v>
      </c>
      <c r="E30" s="197">
        <v>41</v>
      </c>
      <c r="F30" s="197">
        <v>616</v>
      </c>
      <c r="G30" s="197">
        <v>0</v>
      </c>
      <c r="H30" s="197">
        <v>423</v>
      </c>
      <c r="I30" s="197">
        <v>0</v>
      </c>
      <c r="J30" s="197">
        <v>0</v>
      </c>
      <c r="K30" s="197">
        <v>12975</v>
      </c>
      <c r="L30" s="796" t="s">
        <v>490</v>
      </c>
      <c r="M30" s="796"/>
    </row>
    <row r="31" spans="1:13" ht="24" customHeight="1" thickTop="1" thickBot="1">
      <c r="A31" s="392">
        <v>34</v>
      </c>
      <c r="B31" s="133" t="s">
        <v>488</v>
      </c>
      <c r="C31" s="384">
        <v>30222</v>
      </c>
      <c r="D31" s="130">
        <v>67</v>
      </c>
      <c r="E31" s="130">
        <v>33</v>
      </c>
      <c r="F31" s="130">
        <v>1836</v>
      </c>
      <c r="G31" s="130">
        <v>12</v>
      </c>
      <c r="H31" s="130">
        <v>226</v>
      </c>
      <c r="I31" s="130">
        <v>0</v>
      </c>
      <c r="J31" s="130">
        <v>1091</v>
      </c>
      <c r="K31" s="130">
        <v>26957</v>
      </c>
      <c r="L31" s="794" t="s">
        <v>489</v>
      </c>
      <c r="M31" s="794"/>
    </row>
    <row r="32" spans="1:13" ht="16.5" thickTop="1" thickBot="1">
      <c r="A32" s="413">
        <v>35</v>
      </c>
      <c r="B32" s="196" t="s">
        <v>466</v>
      </c>
      <c r="C32" s="386">
        <v>1381</v>
      </c>
      <c r="D32" s="197">
        <v>0</v>
      </c>
      <c r="E32" s="197">
        <v>6</v>
      </c>
      <c r="F32" s="197">
        <v>86</v>
      </c>
      <c r="G32" s="197">
        <v>0</v>
      </c>
      <c r="H32" s="197">
        <v>0</v>
      </c>
      <c r="I32" s="197">
        <v>0</v>
      </c>
      <c r="J32" s="197">
        <v>0</v>
      </c>
      <c r="K32" s="197">
        <v>1289</v>
      </c>
      <c r="L32" s="796" t="s">
        <v>467</v>
      </c>
      <c r="M32" s="796"/>
    </row>
    <row r="33" spans="1:13" ht="24" customHeight="1" thickTop="1" thickBot="1">
      <c r="A33" s="392">
        <v>36</v>
      </c>
      <c r="B33" s="133" t="s">
        <v>487</v>
      </c>
      <c r="C33" s="384">
        <v>218879</v>
      </c>
      <c r="D33" s="130">
        <v>40886</v>
      </c>
      <c r="E33" s="130">
        <v>1015</v>
      </c>
      <c r="F33" s="130">
        <v>6250</v>
      </c>
      <c r="G33" s="130">
        <v>1021</v>
      </c>
      <c r="H33" s="130">
        <v>2177</v>
      </c>
      <c r="I33" s="130">
        <v>299</v>
      </c>
      <c r="J33" s="130">
        <v>1696</v>
      </c>
      <c r="K33" s="130">
        <v>165535</v>
      </c>
      <c r="L33" s="794" t="s">
        <v>486</v>
      </c>
      <c r="M33" s="794"/>
    </row>
    <row r="34" spans="1:13" ht="24.75" customHeight="1" thickTop="1" thickBot="1">
      <c r="A34" s="413">
        <v>37</v>
      </c>
      <c r="B34" s="196" t="s">
        <v>485</v>
      </c>
      <c r="C34" s="386">
        <v>14690</v>
      </c>
      <c r="D34" s="197">
        <v>4</v>
      </c>
      <c r="E34" s="197">
        <v>60</v>
      </c>
      <c r="F34" s="197">
        <v>2895</v>
      </c>
      <c r="G34" s="197">
        <v>0</v>
      </c>
      <c r="H34" s="197">
        <v>91</v>
      </c>
      <c r="I34" s="197">
        <v>0</v>
      </c>
      <c r="J34" s="197">
        <v>216</v>
      </c>
      <c r="K34" s="197">
        <v>11424</v>
      </c>
      <c r="L34" s="796" t="s">
        <v>484</v>
      </c>
      <c r="M34" s="796"/>
    </row>
    <row r="35" spans="1:13" ht="24.75" customHeight="1" thickTop="1" thickBot="1">
      <c r="A35" s="412" t="s">
        <v>89</v>
      </c>
      <c r="B35" s="134" t="s">
        <v>302</v>
      </c>
      <c r="C35" s="420">
        <v>9907821</v>
      </c>
      <c r="D35" s="421">
        <v>287819</v>
      </c>
      <c r="E35" s="421">
        <v>689</v>
      </c>
      <c r="F35" s="421">
        <v>149348</v>
      </c>
      <c r="G35" s="421">
        <v>2337927</v>
      </c>
      <c r="H35" s="421">
        <v>4992278</v>
      </c>
      <c r="I35" s="421">
        <v>0</v>
      </c>
      <c r="J35" s="421">
        <v>515338</v>
      </c>
      <c r="K35" s="421">
        <v>1624422</v>
      </c>
      <c r="L35" s="800" t="s">
        <v>468</v>
      </c>
      <c r="M35" s="800"/>
    </row>
    <row r="36" spans="1:13" ht="24.75" customHeight="1" thickTop="1">
      <c r="A36" s="416">
        <v>40</v>
      </c>
      <c r="B36" s="417" t="s">
        <v>469</v>
      </c>
      <c r="C36" s="418">
        <v>9907821</v>
      </c>
      <c r="D36" s="419">
        <v>287819</v>
      </c>
      <c r="E36" s="419">
        <v>689</v>
      </c>
      <c r="F36" s="419">
        <v>149348</v>
      </c>
      <c r="G36" s="419">
        <v>2337927</v>
      </c>
      <c r="H36" s="419">
        <v>4992278</v>
      </c>
      <c r="I36" s="419">
        <v>0</v>
      </c>
      <c r="J36" s="419">
        <v>515338</v>
      </c>
      <c r="K36" s="419">
        <v>1624422</v>
      </c>
      <c r="L36" s="801" t="s">
        <v>468</v>
      </c>
      <c r="M36" s="801"/>
    </row>
    <row r="37" spans="1:13" ht="26.25" customHeight="1" thickBot="1">
      <c r="A37" s="795" t="s">
        <v>4</v>
      </c>
      <c r="B37" s="795"/>
      <c r="C37" s="426">
        <f t="shared" ref="C37:K37" si="0">SUM(C9+C14+C35)</f>
        <v>77537613</v>
      </c>
      <c r="D37" s="426">
        <f t="shared" si="0"/>
        <v>14461868</v>
      </c>
      <c r="E37" s="426">
        <f t="shared" si="0"/>
        <v>165839</v>
      </c>
      <c r="F37" s="426">
        <f t="shared" si="0"/>
        <v>3256708</v>
      </c>
      <c r="G37" s="426">
        <f t="shared" si="0"/>
        <v>2659274</v>
      </c>
      <c r="H37" s="426">
        <f t="shared" si="0"/>
        <v>5778810</v>
      </c>
      <c r="I37" s="426">
        <f t="shared" si="0"/>
        <v>329714</v>
      </c>
      <c r="J37" s="426">
        <f t="shared" si="0"/>
        <v>6146814</v>
      </c>
      <c r="K37" s="426">
        <f t="shared" si="0"/>
        <v>44738586</v>
      </c>
      <c r="L37" s="804" t="s">
        <v>0</v>
      </c>
      <c r="M37" s="804"/>
    </row>
    <row r="39" spans="1:13">
      <c r="C39" s="213"/>
      <c r="D39" s="213"/>
      <c r="E39" s="213"/>
      <c r="F39" s="213"/>
      <c r="G39" s="213"/>
      <c r="H39" s="213"/>
      <c r="I39" s="213"/>
      <c r="J39" s="213"/>
      <c r="K39" s="213"/>
    </row>
    <row r="40" spans="1:13">
      <c r="C40" s="213"/>
      <c r="D40" s="213"/>
      <c r="E40" s="213"/>
      <c r="F40" s="213"/>
      <c r="G40" s="213"/>
      <c r="H40" s="213"/>
      <c r="I40" s="213"/>
      <c r="J40" s="213"/>
      <c r="K40" s="213"/>
    </row>
  </sheetData>
  <mergeCells count="39">
    <mergeCell ref="A1:M1"/>
    <mergeCell ref="A2:M2"/>
    <mergeCell ref="A3:M3"/>
    <mergeCell ref="A4:M4"/>
    <mergeCell ref="A5:M5"/>
    <mergeCell ref="A6:B6"/>
    <mergeCell ref="C6:K6"/>
    <mergeCell ref="B7:B8"/>
    <mergeCell ref="L7:M8"/>
    <mergeCell ref="L9:M9"/>
    <mergeCell ref="L10:M10"/>
    <mergeCell ref="L11:M11"/>
    <mergeCell ref="L12:M12"/>
    <mergeCell ref="L13:M13"/>
    <mergeCell ref="L26:M26"/>
    <mergeCell ref="L23:M23"/>
    <mergeCell ref="L18:M18"/>
    <mergeCell ref="L14:M14"/>
    <mergeCell ref="L15:M15"/>
    <mergeCell ref="L16:M16"/>
    <mergeCell ref="L17:M17"/>
    <mergeCell ref="L21:M21"/>
    <mergeCell ref="L20:M20"/>
    <mergeCell ref="L22:M22"/>
    <mergeCell ref="L19:M19"/>
    <mergeCell ref="L24:M24"/>
    <mergeCell ref="L28:M28"/>
    <mergeCell ref="L29:M29"/>
    <mergeCell ref="L25:M25"/>
    <mergeCell ref="L27:M27"/>
    <mergeCell ref="L34:M34"/>
    <mergeCell ref="L37:M37"/>
    <mergeCell ref="A37:B37"/>
    <mergeCell ref="L36:M36"/>
    <mergeCell ref="L33:M33"/>
    <mergeCell ref="L30:M30"/>
    <mergeCell ref="L35:M35"/>
    <mergeCell ref="L31:M31"/>
    <mergeCell ref="L32:M32"/>
  </mergeCells>
  <printOptions horizontalCentered="1"/>
  <pageMargins left="0" right="0" top="0.59055118110236227" bottom="0" header="0.51181102362204722" footer="0.51181102362204722"/>
  <pageSetup paperSize="9" scale="85" orientation="landscape" r:id="rId1"/>
  <headerFooter alignWithMargins="0"/>
  <rowBreaks count="1" manualBreakCount="1">
    <brk id="28" max="1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7"/>
  <sheetViews>
    <sheetView view="pageBreakPreview" topLeftCell="A16" zoomScaleNormal="100" zoomScaleSheetLayoutView="100" workbookViewId="0">
      <selection activeCell="G41" sqref="G41"/>
    </sheetView>
  </sheetViews>
  <sheetFormatPr defaultRowHeight="15"/>
  <cols>
    <col min="1" max="1" width="5.88671875" style="1" bestFit="1" customWidth="1"/>
    <col min="2" max="2" width="28.77734375" style="3" customWidth="1"/>
    <col min="3" max="12" width="8.77734375" style="1" customWidth="1"/>
    <col min="13" max="13" width="7.77734375" style="1" customWidth="1"/>
    <col min="14" max="14" width="26.77734375" style="1" bestFit="1" customWidth="1"/>
    <col min="15" max="16384" width="8.88671875" style="1"/>
  </cols>
  <sheetData>
    <row r="1" spans="1:14" s="14" customFormat="1">
      <c r="A1" s="493"/>
      <c r="B1" s="493"/>
      <c r="C1" s="493"/>
      <c r="D1" s="493"/>
      <c r="E1" s="493"/>
      <c r="F1" s="493"/>
      <c r="G1" s="493"/>
      <c r="H1" s="493"/>
      <c r="I1" s="493"/>
      <c r="J1" s="493"/>
      <c r="K1" s="493"/>
      <c r="L1" s="493"/>
      <c r="M1" s="493"/>
      <c r="N1" s="493"/>
    </row>
    <row r="2" spans="1:14" s="11" customFormat="1" ht="20.25">
      <c r="A2" s="628" t="s">
        <v>122</v>
      </c>
      <c r="B2" s="628"/>
      <c r="C2" s="628"/>
      <c r="D2" s="628"/>
      <c r="E2" s="628"/>
      <c r="F2" s="628"/>
      <c r="G2" s="628"/>
      <c r="H2" s="628"/>
      <c r="I2" s="628"/>
      <c r="J2" s="628"/>
      <c r="K2" s="628"/>
      <c r="L2" s="628"/>
      <c r="M2" s="628"/>
      <c r="N2" s="628"/>
    </row>
    <row r="3" spans="1:14" s="11" customFormat="1" ht="20.25">
      <c r="A3" s="681" t="s">
        <v>91</v>
      </c>
      <c r="B3" s="681"/>
      <c r="C3" s="681"/>
      <c r="D3" s="681"/>
      <c r="E3" s="681"/>
      <c r="F3" s="681"/>
      <c r="G3" s="681"/>
      <c r="H3" s="681"/>
      <c r="I3" s="681"/>
      <c r="J3" s="681"/>
      <c r="K3" s="681"/>
      <c r="L3" s="681"/>
      <c r="M3" s="681"/>
      <c r="N3" s="681"/>
    </row>
    <row r="4" spans="1:14" ht="15.75">
      <c r="A4" s="632" t="s">
        <v>123</v>
      </c>
      <c r="B4" s="632"/>
      <c r="C4" s="632"/>
      <c r="D4" s="632"/>
      <c r="E4" s="632"/>
      <c r="F4" s="632"/>
      <c r="G4" s="632"/>
      <c r="H4" s="632"/>
      <c r="I4" s="632"/>
      <c r="J4" s="632"/>
      <c r="K4" s="632"/>
      <c r="L4" s="632"/>
      <c r="M4" s="632"/>
      <c r="N4" s="632"/>
    </row>
    <row r="5" spans="1:14" ht="15.75">
      <c r="A5" s="682" t="s">
        <v>92</v>
      </c>
      <c r="B5" s="682"/>
      <c r="C5" s="682"/>
      <c r="D5" s="682"/>
      <c r="E5" s="682"/>
      <c r="F5" s="682"/>
      <c r="G5" s="682"/>
      <c r="H5" s="682"/>
      <c r="I5" s="682"/>
      <c r="J5" s="682"/>
      <c r="K5" s="682"/>
      <c r="L5" s="682"/>
      <c r="M5" s="682"/>
      <c r="N5" s="682"/>
    </row>
    <row r="6" spans="1:14" ht="15.75">
      <c r="A6" s="633" t="s">
        <v>361</v>
      </c>
      <c r="B6" s="633"/>
      <c r="C6" s="625">
        <v>2012</v>
      </c>
      <c r="D6" s="625"/>
      <c r="E6" s="625"/>
      <c r="F6" s="625"/>
      <c r="G6" s="625"/>
      <c r="H6" s="625"/>
      <c r="I6" s="625"/>
      <c r="J6" s="625"/>
      <c r="K6" s="625"/>
      <c r="L6" s="625"/>
      <c r="M6" s="46"/>
      <c r="N6" s="77" t="s">
        <v>362</v>
      </c>
    </row>
    <row r="7" spans="1:14" ht="51">
      <c r="A7" s="151" t="s">
        <v>370</v>
      </c>
      <c r="B7" s="651" t="s">
        <v>3</v>
      </c>
      <c r="C7" s="185" t="s">
        <v>0</v>
      </c>
      <c r="D7" s="153" t="s">
        <v>118</v>
      </c>
      <c r="E7" s="153" t="s">
        <v>119</v>
      </c>
      <c r="F7" s="153" t="s">
        <v>121</v>
      </c>
      <c r="G7" s="153" t="s">
        <v>120</v>
      </c>
      <c r="H7" s="153" t="s">
        <v>34</v>
      </c>
      <c r="I7" s="153" t="s">
        <v>35</v>
      </c>
      <c r="J7" s="153" t="s">
        <v>36</v>
      </c>
      <c r="K7" s="153" t="s">
        <v>37</v>
      </c>
      <c r="L7" s="153" t="s">
        <v>38</v>
      </c>
      <c r="M7" s="776" t="s">
        <v>7</v>
      </c>
      <c r="N7" s="776"/>
    </row>
    <row r="8" spans="1:14" ht="48.75">
      <c r="A8" s="154" t="s">
        <v>371</v>
      </c>
      <c r="B8" s="627"/>
      <c r="C8" s="155" t="s">
        <v>4</v>
      </c>
      <c r="D8" s="141" t="s">
        <v>591</v>
      </c>
      <c r="E8" s="141" t="s">
        <v>125</v>
      </c>
      <c r="F8" s="141" t="s">
        <v>126</v>
      </c>
      <c r="G8" s="141" t="s">
        <v>127</v>
      </c>
      <c r="H8" s="141" t="s">
        <v>128</v>
      </c>
      <c r="I8" s="141" t="s">
        <v>39</v>
      </c>
      <c r="J8" s="141" t="s">
        <v>40</v>
      </c>
      <c r="K8" s="141" t="s">
        <v>41</v>
      </c>
      <c r="L8" s="141" t="s">
        <v>42</v>
      </c>
      <c r="M8" s="777"/>
      <c r="N8" s="777"/>
    </row>
    <row r="9" spans="1:14" ht="16.5" customHeight="1" thickBot="1">
      <c r="A9" s="412" t="s">
        <v>405</v>
      </c>
      <c r="B9" s="134" t="s">
        <v>300</v>
      </c>
      <c r="C9" s="385">
        <v>24191365</v>
      </c>
      <c r="D9" s="131">
        <v>8144661</v>
      </c>
      <c r="E9" s="131">
        <v>31550</v>
      </c>
      <c r="F9" s="131">
        <v>3779352</v>
      </c>
      <c r="G9" s="131">
        <v>4574934</v>
      </c>
      <c r="H9" s="131">
        <v>1527076</v>
      </c>
      <c r="I9" s="131">
        <v>254344</v>
      </c>
      <c r="J9" s="131">
        <v>4173202</v>
      </c>
      <c r="K9" s="131">
        <v>909760</v>
      </c>
      <c r="L9" s="131">
        <v>796486</v>
      </c>
      <c r="M9" s="803" t="s">
        <v>446</v>
      </c>
      <c r="N9" s="803"/>
    </row>
    <row r="10" spans="1:14" ht="35.25" customHeight="1" thickTop="1" thickBot="1">
      <c r="A10" s="413">
        <v>11</v>
      </c>
      <c r="B10" s="196" t="s">
        <v>471</v>
      </c>
      <c r="C10" s="386">
        <v>24175348</v>
      </c>
      <c r="D10" s="197">
        <v>8142416</v>
      </c>
      <c r="E10" s="197">
        <v>31550</v>
      </c>
      <c r="F10" s="197">
        <v>3779352</v>
      </c>
      <c r="G10" s="197">
        <v>4573566</v>
      </c>
      <c r="H10" s="197">
        <v>1524633</v>
      </c>
      <c r="I10" s="197">
        <v>252263</v>
      </c>
      <c r="J10" s="197">
        <v>4173056</v>
      </c>
      <c r="K10" s="197">
        <v>909351</v>
      </c>
      <c r="L10" s="197">
        <v>789161</v>
      </c>
      <c r="M10" s="796" t="s">
        <v>470</v>
      </c>
      <c r="N10" s="796"/>
    </row>
    <row r="11" spans="1:14" ht="16.5" customHeight="1" thickTop="1" thickBot="1">
      <c r="A11" s="260">
        <v>111</v>
      </c>
      <c r="B11" s="132" t="s">
        <v>447</v>
      </c>
      <c r="C11" s="384">
        <v>22222800</v>
      </c>
      <c r="D11" s="130">
        <v>7342200</v>
      </c>
      <c r="E11" s="130">
        <v>6578</v>
      </c>
      <c r="F11" s="130">
        <v>3222667</v>
      </c>
      <c r="G11" s="130">
        <v>4468961</v>
      </c>
      <c r="H11" s="130">
        <v>1441061</v>
      </c>
      <c r="I11" s="130">
        <v>171787</v>
      </c>
      <c r="J11" s="130">
        <v>4135038</v>
      </c>
      <c r="K11" s="130">
        <v>780861</v>
      </c>
      <c r="L11" s="130">
        <v>653647</v>
      </c>
      <c r="M11" s="792" t="s">
        <v>448</v>
      </c>
      <c r="N11" s="792"/>
    </row>
    <row r="12" spans="1:14" ht="29.25" customHeight="1" thickTop="1" thickBot="1">
      <c r="A12" s="261">
        <v>112</v>
      </c>
      <c r="B12" s="198" t="s">
        <v>449</v>
      </c>
      <c r="C12" s="386">
        <v>1952548</v>
      </c>
      <c r="D12" s="197">
        <v>800216</v>
      </c>
      <c r="E12" s="197">
        <v>24972</v>
      </c>
      <c r="F12" s="197">
        <v>556685</v>
      </c>
      <c r="G12" s="197">
        <v>104605</v>
      </c>
      <c r="H12" s="197">
        <v>83572</v>
      </c>
      <c r="I12" s="197">
        <v>80476</v>
      </c>
      <c r="J12" s="197">
        <v>38018</v>
      </c>
      <c r="K12" s="197">
        <v>128490</v>
      </c>
      <c r="L12" s="197">
        <v>135514</v>
      </c>
      <c r="M12" s="802" t="s">
        <v>450</v>
      </c>
      <c r="N12" s="802"/>
    </row>
    <row r="13" spans="1:14" ht="16.5" customHeight="1" thickTop="1" thickBot="1">
      <c r="A13" s="392">
        <v>14</v>
      </c>
      <c r="B13" s="133" t="s">
        <v>451</v>
      </c>
      <c r="C13" s="384">
        <v>16017</v>
      </c>
      <c r="D13" s="130">
        <v>2245</v>
      </c>
      <c r="E13" s="130">
        <v>0</v>
      </c>
      <c r="F13" s="130">
        <v>0</v>
      </c>
      <c r="G13" s="130">
        <v>1368</v>
      </c>
      <c r="H13" s="130">
        <v>2443</v>
      </c>
      <c r="I13" s="130">
        <v>2081</v>
      </c>
      <c r="J13" s="130">
        <v>146</v>
      </c>
      <c r="K13" s="130">
        <v>409</v>
      </c>
      <c r="L13" s="130">
        <v>7325</v>
      </c>
      <c r="M13" s="794" t="s">
        <v>452</v>
      </c>
      <c r="N13" s="794"/>
    </row>
    <row r="14" spans="1:14" ht="17.25" customHeight="1" thickTop="1" thickBot="1">
      <c r="A14" s="415" t="s">
        <v>88</v>
      </c>
      <c r="B14" s="414" t="s">
        <v>301</v>
      </c>
      <c r="C14" s="386">
        <v>3800442</v>
      </c>
      <c r="D14" s="197">
        <v>962654</v>
      </c>
      <c r="E14" s="197">
        <v>31800</v>
      </c>
      <c r="F14" s="197">
        <v>1168645</v>
      </c>
      <c r="G14" s="197">
        <v>132871</v>
      </c>
      <c r="H14" s="197">
        <v>576067</v>
      </c>
      <c r="I14" s="197">
        <v>127225</v>
      </c>
      <c r="J14" s="197">
        <v>125551</v>
      </c>
      <c r="K14" s="197">
        <v>141746</v>
      </c>
      <c r="L14" s="197">
        <v>533883</v>
      </c>
      <c r="M14" s="793" t="s">
        <v>453</v>
      </c>
      <c r="N14" s="793"/>
    </row>
    <row r="15" spans="1:14" ht="24" customHeight="1" thickTop="1" thickBot="1">
      <c r="A15" s="392">
        <v>15</v>
      </c>
      <c r="B15" s="133" t="s">
        <v>472</v>
      </c>
      <c r="C15" s="384">
        <v>393674</v>
      </c>
      <c r="D15" s="130">
        <v>240810</v>
      </c>
      <c r="E15" s="130">
        <v>1706</v>
      </c>
      <c r="F15" s="130">
        <v>739</v>
      </c>
      <c r="G15" s="130">
        <v>9184</v>
      </c>
      <c r="H15" s="130">
        <v>9615</v>
      </c>
      <c r="I15" s="130">
        <v>80523</v>
      </c>
      <c r="J15" s="130">
        <v>1230</v>
      </c>
      <c r="K15" s="130">
        <v>216</v>
      </c>
      <c r="L15" s="130">
        <v>49651</v>
      </c>
      <c r="M15" s="794" t="s">
        <v>454</v>
      </c>
      <c r="N15" s="794"/>
    </row>
    <row r="16" spans="1:14" ht="16.5" customHeight="1" thickTop="1" thickBot="1">
      <c r="A16" s="413">
        <v>17</v>
      </c>
      <c r="B16" s="196" t="s">
        <v>455</v>
      </c>
      <c r="C16" s="386">
        <v>2989</v>
      </c>
      <c r="D16" s="197">
        <v>139</v>
      </c>
      <c r="E16" s="197">
        <v>85</v>
      </c>
      <c r="F16" s="197">
        <v>30</v>
      </c>
      <c r="G16" s="197">
        <v>82</v>
      </c>
      <c r="H16" s="197">
        <v>87</v>
      </c>
      <c r="I16" s="197">
        <v>116</v>
      </c>
      <c r="J16" s="197">
        <v>207</v>
      </c>
      <c r="K16" s="197">
        <v>87</v>
      </c>
      <c r="L16" s="197">
        <v>2156</v>
      </c>
      <c r="M16" s="796" t="s">
        <v>456</v>
      </c>
      <c r="N16" s="796"/>
    </row>
    <row r="17" spans="1:14" ht="24" customHeight="1" thickTop="1" thickBot="1">
      <c r="A17" s="392">
        <v>18</v>
      </c>
      <c r="B17" s="133" t="s">
        <v>473</v>
      </c>
      <c r="C17" s="384">
        <v>86665</v>
      </c>
      <c r="D17" s="130">
        <v>4364</v>
      </c>
      <c r="E17" s="130">
        <v>482</v>
      </c>
      <c r="F17" s="130">
        <v>220</v>
      </c>
      <c r="G17" s="130">
        <v>2714</v>
      </c>
      <c r="H17" s="130">
        <v>2703</v>
      </c>
      <c r="I17" s="130">
        <v>636</v>
      </c>
      <c r="J17" s="130">
        <v>1142</v>
      </c>
      <c r="K17" s="130">
        <v>39</v>
      </c>
      <c r="L17" s="130">
        <v>74365</v>
      </c>
      <c r="M17" s="794" t="s">
        <v>457</v>
      </c>
      <c r="N17" s="794"/>
    </row>
    <row r="18" spans="1:14" ht="35.25" customHeight="1" thickTop="1" thickBot="1">
      <c r="A18" s="413">
        <v>19</v>
      </c>
      <c r="B18" s="196" t="s">
        <v>474</v>
      </c>
      <c r="C18" s="386">
        <v>1303</v>
      </c>
      <c r="D18" s="197">
        <v>393</v>
      </c>
      <c r="E18" s="197">
        <v>0</v>
      </c>
      <c r="F18" s="197">
        <v>0</v>
      </c>
      <c r="G18" s="197">
        <v>218</v>
      </c>
      <c r="H18" s="197">
        <v>52</v>
      </c>
      <c r="I18" s="197">
        <v>67</v>
      </c>
      <c r="J18" s="197">
        <v>10</v>
      </c>
      <c r="K18" s="197">
        <v>0</v>
      </c>
      <c r="L18" s="197">
        <v>563</v>
      </c>
      <c r="M18" s="796" t="s">
        <v>475</v>
      </c>
      <c r="N18" s="796"/>
    </row>
    <row r="19" spans="1:14" ht="34.5" customHeight="1" thickTop="1" thickBot="1">
      <c r="A19" s="392">
        <v>20</v>
      </c>
      <c r="B19" s="133" t="s">
        <v>498</v>
      </c>
      <c r="C19" s="384">
        <v>46629</v>
      </c>
      <c r="D19" s="130">
        <v>3784</v>
      </c>
      <c r="E19" s="130">
        <v>212</v>
      </c>
      <c r="F19" s="130">
        <v>1275</v>
      </c>
      <c r="G19" s="130">
        <v>1478</v>
      </c>
      <c r="H19" s="130">
        <v>2178</v>
      </c>
      <c r="I19" s="130">
        <v>2133</v>
      </c>
      <c r="J19" s="130">
        <v>1093</v>
      </c>
      <c r="K19" s="130">
        <v>357</v>
      </c>
      <c r="L19" s="130">
        <v>34119</v>
      </c>
      <c r="M19" s="794" t="s">
        <v>476</v>
      </c>
      <c r="N19" s="794"/>
    </row>
    <row r="20" spans="1:14" ht="16.5" customHeight="1" thickTop="1" thickBot="1">
      <c r="A20" s="413">
        <v>21</v>
      </c>
      <c r="B20" s="196" t="s">
        <v>458</v>
      </c>
      <c r="C20" s="386">
        <v>4399</v>
      </c>
      <c r="D20" s="197">
        <v>492</v>
      </c>
      <c r="E20" s="197">
        <v>0</v>
      </c>
      <c r="F20" s="197">
        <v>94</v>
      </c>
      <c r="G20" s="197">
        <v>385</v>
      </c>
      <c r="H20" s="197">
        <v>906</v>
      </c>
      <c r="I20" s="197">
        <v>313</v>
      </c>
      <c r="J20" s="197">
        <v>187</v>
      </c>
      <c r="K20" s="197">
        <v>1118</v>
      </c>
      <c r="L20" s="197">
        <v>904</v>
      </c>
      <c r="M20" s="796" t="s">
        <v>459</v>
      </c>
      <c r="N20" s="796"/>
    </row>
    <row r="21" spans="1:14" ht="24" customHeight="1" thickTop="1" thickBot="1">
      <c r="A21" s="392">
        <v>22</v>
      </c>
      <c r="B21" s="133" t="s">
        <v>483</v>
      </c>
      <c r="C21" s="384">
        <v>93261</v>
      </c>
      <c r="D21" s="130">
        <v>19562</v>
      </c>
      <c r="E21" s="130">
        <v>178</v>
      </c>
      <c r="F21" s="130">
        <v>30354</v>
      </c>
      <c r="G21" s="130">
        <v>6075</v>
      </c>
      <c r="H21" s="130">
        <v>6544</v>
      </c>
      <c r="I21" s="130">
        <v>3458</v>
      </c>
      <c r="J21" s="130">
        <v>429</v>
      </c>
      <c r="K21" s="130">
        <v>3</v>
      </c>
      <c r="L21" s="130">
        <v>26658</v>
      </c>
      <c r="M21" s="794" t="s">
        <v>496</v>
      </c>
      <c r="N21" s="794"/>
    </row>
    <row r="22" spans="1:14" ht="16.5" customHeight="1" thickTop="1" thickBot="1">
      <c r="A22" s="413">
        <v>23</v>
      </c>
      <c r="B22" s="196" t="s">
        <v>495</v>
      </c>
      <c r="C22" s="386">
        <v>511953</v>
      </c>
      <c r="D22" s="197">
        <v>110880</v>
      </c>
      <c r="E22" s="197">
        <v>0</v>
      </c>
      <c r="F22" s="197">
        <v>246872</v>
      </c>
      <c r="G22" s="197">
        <v>12117</v>
      </c>
      <c r="H22" s="197">
        <v>112327</v>
      </c>
      <c r="I22" s="197">
        <v>7828</v>
      </c>
      <c r="J22" s="197">
        <v>9273</v>
      </c>
      <c r="K22" s="197">
        <v>1700</v>
      </c>
      <c r="L22" s="197">
        <v>10956</v>
      </c>
      <c r="M22" s="796" t="s">
        <v>460</v>
      </c>
      <c r="N22" s="796"/>
    </row>
    <row r="23" spans="1:14" ht="24" customHeight="1" thickTop="1" thickBot="1">
      <c r="A23" s="392">
        <v>24</v>
      </c>
      <c r="B23" s="133" t="s">
        <v>494</v>
      </c>
      <c r="C23" s="384">
        <v>997145</v>
      </c>
      <c r="D23" s="130">
        <v>240736</v>
      </c>
      <c r="E23" s="130">
        <v>568</v>
      </c>
      <c r="F23" s="130">
        <v>491742</v>
      </c>
      <c r="G23" s="130">
        <v>31949</v>
      </c>
      <c r="H23" s="130">
        <v>100616</v>
      </c>
      <c r="I23" s="130">
        <v>5261</v>
      </c>
      <c r="J23" s="130">
        <v>58176</v>
      </c>
      <c r="K23" s="130">
        <v>12076</v>
      </c>
      <c r="L23" s="130">
        <v>56021</v>
      </c>
      <c r="M23" s="794" t="s">
        <v>461</v>
      </c>
      <c r="N23" s="794"/>
    </row>
    <row r="24" spans="1:14" ht="16.5" customHeight="1" thickTop="1" thickBot="1">
      <c r="A24" s="413">
        <v>25</v>
      </c>
      <c r="B24" s="196" t="s">
        <v>493</v>
      </c>
      <c r="C24" s="386">
        <v>48741</v>
      </c>
      <c r="D24" s="197">
        <v>12986</v>
      </c>
      <c r="E24" s="197">
        <v>805</v>
      </c>
      <c r="F24" s="197">
        <v>1203</v>
      </c>
      <c r="G24" s="197">
        <v>6773</v>
      </c>
      <c r="H24" s="197">
        <v>5454</v>
      </c>
      <c r="I24" s="197">
        <v>930</v>
      </c>
      <c r="J24" s="197">
        <v>1891</v>
      </c>
      <c r="K24" s="197">
        <v>1329</v>
      </c>
      <c r="L24" s="197">
        <v>17370</v>
      </c>
      <c r="M24" s="796" t="s">
        <v>462</v>
      </c>
      <c r="N24" s="796"/>
    </row>
    <row r="25" spans="1:14" ht="16.5" customHeight="1" thickTop="1" thickBot="1">
      <c r="A25" s="392">
        <v>26</v>
      </c>
      <c r="B25" s="133" t="s">
        <v>492</v>
      </c>
      <c r="C25" s="384">
        <v>342512</v>
      </c>
      <c r="D25" s="130">
        <v>62882</v>
      </c>
      <c r="E25" s="130">
        <v>23631</v>
      </c>
      <c r="F25" s="130">
        <v>19929</v>
      </c>
      <c r="G25" s="130">
        <v>25571</v>
      </c>
      <c r="H25" s="130">
        <v>71504</v>
      </c>
      <c r="I25" s="130">
        <v>10195</v>
      </c>
      <c r="J25" s="130">
        <v>27624</v>
      </c>
      <c r="K25" s="130">
        <v>51822</v>
      </c>
      <c r="L25" s="130">
        <v>49354</v>
      </c>
      <c r="M25" s="794" t="s">
        <v>463</v>
      </c>
      <c r="N25" s="794"/>
    </row>
    <row r="26" spans="1:14" ht="16.5" customHeight="1" thickTop="1" thickBot="1">
      <c r="A26" s="413">
        <v>27</v>
      </c>
      <c r="B26" s="196" t="s">
        <v>464</v>
      </c>
      <c r="C26" s="386">
        <v>1001597</v>
      </c>
      <c r="D26" s="197">
        <v>222033</v>
      </c>
      <c r="E26" s="197">
        <v>0</v>
      </c>
      <c r="F26" s="197">
        <v>370827</v>
      </c>
      <c r="G26" s="197">
        <v>20532</v>
      </c>
      <c r="H26" s="197">
        <v>252733</v>
      </c>
      <c r="I26" s="197">
        <v>7202</v>
      </c>
      <c r="J26" s="197">
        <v>17349</v>
      </c>
      <c r="K26" s="197">
        <v>61558</v>
      </c>
      <c r="L26" s="197">
        <v>49363</v>
      </c>
      <c r="M26" s="796" t="s">
        <v>465</v>
      </c>
      <c r="N26" s="796"/>
    </row>
    <row r="27" spans="1:14" ht="23.25" customHeight="1" thickTop="1" thickBot="1">
      <c r="A27" s="392">
        <v>28</v>
      </c>
      <c r="B27" s="133" t="s">
        <v>479</v>
      </c>
      <c r="C27" s="384">
        <v>187461</v>
      </c>
      <c r="D27" s="130">
        <v>23115</v>
      </c>
      <c r="E27" s="130">
        <v>2728</v>
      </c>
      <c r="F27" s="130">
        <v>5129</v>
      </c>
      <c r="G27" s="130">
        <v>9964</v>
      </c>
      <c r="H27" s="130">
        <v>7110</v>
      </c>
      <c r="I27" s="130">
        <v>5563</v>
      </c>
      <c r="J27" s="130">
        <v>5118</v>
      </c>
      <c r="K27" s="130">
        <v>7523</v>
      </c>
      <c r="L27" s="130">
        <v>121211</v>
      </c>
      <c r="M27" s="794" t="s">
        <v>477</v>
      </c>
      <c r="N27" s="794"/>
    </row>
    <row r="28" spans="1:14" ht="24" customHeight="1" thickTop="1" thickBot="1">
      <c r="A28" s="413">
        <v>29</v>
      </c>
      <c r="B28" s="196" t="s">
        <v>480</v>
      </c>
      <c r="C28" s="386">
        <v>19073</v>
      </c>
      <c r="D28" s="197">
        <v>4183</v>
      </c>
      <c r="E28" s="197">
        <v>206</v>
      </c>
      <c r="F28" s="197">
        <v>159</v>
      </c>
      <c r="G28" s="197">
        <v>1698</v>
      </c>
      <c r="H28" s="197">
        <v>914</v>
      </c>
      <c r="I28" s="197">
        <v>829</v>
      </c>
      <c r="J28" s="197">
        <v>726</v>
      </c>
      <c r="K28" s="197">
        <v>2594</v>
      </c>
      <c r="L28" s="197">
        <v>7764</v>
      </c>
      <c r="M28" s="796" t="s">
        <v>478</v>
      </c>
      <c r="N28" s="796"/>
    </row>
    <row r="29" spans="1:14" ht="24" customHeight="1" thickTop="1" thickBot="1">
      <c r="A29" s="392">
        <v>31</v>
      </c>
      <c r="B29" s="133" t="s">
        <v>481</v>
      </c>
      <c r="C29" s="384">
        <v>13661</v>
      </c>
      <c r="D29" s="130">
        <v>2477</v>
      </c>
      <c r="E29" s="130">
        <v>869</v>
      </c>
      <c r="F29" s="130">
        <v>0</v>
      </c>
      <c r="G29" s="130">
        <v>1656</v>
      </c>
      <c r="H29" s="130">
        <v>807</v>
      </c>
      <c r="I29" s="130">
        <v>940</v>
      </c>
      <c r="J29" s="130">
        <v>319</v>
      </c>
      <c r="K29" s="130">
        <v>194</v>
      </c>
      <c r="L29" s="130">
        <v>6399</v>
      </c>
      <c r="M29" s="794" t="s">
        <v>491</v>
      </c>
      <c r="N29" s="794"/>
    </row>
    <row r="30" spans="1:14" ht="24" customHeight="1" thickTop="1">
      <c r="A30" s="455">
        <v>33</v>
      </c>
      <c r="B30" s="456" t="s">
        <v>482</v>
      </c>
      <c r="C30" s="457">
        <v>4723</v>
      </c>
      <c r="D30" s="458">
        <v>4005</v>
      </c>
      <c r="E30" s="458">
        <v>0</v>
      </c>
      <c r="F30" s="458">
        <v>0</v>
      </c>
      <c r="G30" s="458">
        <v>118</v>
      </c>
      <c r="H30" s="458">
        <v>442</v>
      </c>
      <c r="I30" s="458">
        <v>0</v>
      </c>
      <c r="J30" s="458">
        <v>0</v>
      </c>
      <c r="K30" s="458">
        <v>0</v>
      </c>
      <c r="L30" s="458">
        <v>158</v>
      </c>
      <c r="M30" s="797" t="s">
        <v>490</v>
      </c>
      <c r="N30" s="797"/>
    </row>
    <row r="31" spans="1:14" ht="24" customHeight="1" thickBot="1">
      <c r="A31" s="453">
        <v>34</v>
      </c>
      <c r="B31" s="454" t="s">
        <v>488</v>
      </c>
      <c r="C31" s="385">
        <v>2083</v>
      </c>
      <c r="D31" s="131">
        <v>234</v>
      </c>
      <c r="E31" s="131">
        <v>0</v>
      </c>
      <c r="F31" s="131">
        <v>0</v>
      </c>
      <c r="G31" s="131">
        <v>20</v>
      </c>
      <c r="H31" s="131">
        <v>173</v>
      </c>
      <c r="I31" s="131">
        <v>18</v>
      </c>
      <c r="J31" s="131">
        <v>34</v>
      </c>
      <c r="K31" s="131">
        <v>99</v>
      </c>
      <c r="L31" s="131">
        <v>1505</v>
      </c>
      <c r="M31" s="799" t="s">
        <v>489</v>
      </c>
      <c r="N31" s="799"/>
    </row>
    <row r="32" spans="1:14" ht="16.5" customHeight="1" thickTop="1" thickBot="1">
      <c r="A32" s="413">
        <v>35</v>
      </c>
      <c r="B32" s="196" t="s">
        <v>466</v>
      </c>
      <c r="C32" s="386">
        <v>230</v>
      </c>
      <c r="D32" s="197">
        <v>35</v>
      </c>
      <c r="E32" s="197">
        <v>0</v>
      </c>
      <c r="F32" s="197">
        <v>0</v>
      </c>
      <c r="G32" s="197">
        <v>0</v>
      </c>
      <c r="H32" s="197">
        <v>39</v>
      </c>
      <c r="I32" s="197">
        <v>17</v>
      </c>
      <c r="J32" s="197">
        <v>113</v>
      </c>
      <c r="K32" s="197">
        <v>0</v>
      </c>
      <c r="L32" s="197">
        <v>26</v>
      </c>
      <c r="M32" s="796" t="s">
        <v>467</v>
      </c>
      <c r="N32" s="796"/>
    </row>
    <row r="33" spans="1:14" ht="24" customHeight="1" thickTop="1" thickBot="1">
      <c r="A33" s="392">
        <v>36</v>
      </c>
      <c r="B33" s="133" t="s">
        <v>487</v>
      </c>
      <c r="C33" s="384">
        <v>38419</v>
      </c>
      <c r="D33" s="130">
        <v>8114</v>
      </c>
      <c r="E33" s="130">
        <v>285</v>
      </c>
      <c r="F33" s="130">
        <v>72</v>
      </c>
      <c r="G33" s="130">
        <v>2220</v>
      </c>
      <c r="H33" s="130">
        <v>1730</v>
      </c>
      <c r="I33" s="130">
        <v>1161</v>
      </c>
      <c r="J33" s="130">
        <v>626</v>
      </c>
      <c r="K33" s="130">
        <v>1031</v>
      </c>
      <c r="L33" s="130">
        <v>23180</v>
      </c>
      <c r="M33" s="794" t="s">
        <v>486</v>
      </c>
      <c r="N33" s="794"/>
    </row>
    <row r="34" spans="1:14" ht="24" customHeight="1" thickTop="1" thickBot="1">
      <c r="A34" s="413">
        <v>37</v>
      </c>
      <c r="B34" s="196" t="s">
        <v>485</v>
      </c>
      <c r="C34" s="386">
        <v>3924</v>
      </c>
      <c r="D34" s="197">
        <v>1430</v>
      </c>
      <c r="E34" s="197">
        <v>45</v>
      </c>
      <c r="F34" s="197">
        <v>0</v>
      </c>
      <c r="G34" s="197">
        <v>117</v>
      </c>
      <c r="H34" s="197">
        <v>133</v>
      </c>
      <c r="I34" s="197">
        <v>35</v>
      </c>
      <c r="J34" s="197">
        <v>4</v>
      </c>
      <c r="K34" s="197">
        <v>0</v>
      </c>
      <c r="L34" s="197">
        <v>2160</v>
      </c>
      <c r="M34" s="796" t="s">
        <v>484</v>
      </c>
      <c r="N34" s="796"/>
    </row>
    <row r="35" spans="1:14" ht="24" customHeight="1" thickTop="1" thickBot="1">
      <c r="A35" s="412" t="s">
        <v>89</v>
      </c>
      <c r="B35" s="134" t="s">
        <v>302</v>
      </c>
      <c r="C35" s="384">
        <v>404367</v>
      </c>
      <c r="D35" s="130">
        <v>122337</v>
      </c>
      <c r="E35" s="130">
        <v>0</v>
      </c>
      <c r="F35" s="130">
        <v>104187</v>
      </c>
      <c r="G35" s="130">
        <v>25556</v>
      </c>
      <c r="H35" s="130">
        <v>60083</v>
      </c>
      <c r="I35" s="130">
        <v>16571</v>
      </c>
      <c r="J35" s="130">
        <v>14192</v>
      </c>
      <c r="K35" s="130">
        <v>19632</v>
      </c>
      <c r="L35" s="130">
        <v>41809</v>
      </c>
      <c r="M35" s="800" t="s">
        <v>468</v>
      </c>
      <c r="N35" s="800"/>
    </row>
    <row r="36" spans="1:14" ht="24" customHeight="1" thickTop="1">
      <c r="A36" s="416">
        <v>40</v>
      </c>
      <c r="B36" s="417" t="s">
        <v>469</v>
      </c>
      <c r="C36" s="418">
        <v>404367</v>
      </c>
      <c r="D36" s="419">
        <v>122337</v>
      </c>
      <c r="E36" s="419">
        <v>0</v>
      </c>
      <c r="F36" s="419">
        <v>104187</v>
      </c>
      <c r="G36" s="419">
        <v>25556</v>
      </c>
      <c r="H36" s="419">
        <v>60083</v>
      </c>
      <c r="I36" s="419">
        <v>16571</v>
      </c>
      <c r="J36" s="419">
        <v>14192</v>
      </c>
      <c r="K36" s="419">
        <v>19632</v>
      </c>
      <c r="L36" s="419">
        <v>41809</v>
      </c>
      <c r="M36" s="801" t="s">
        <v>468</v>
      </c>
      <c r="N36" s="801"/>
    </row>
    <row r="37" spans="1:14" ht="38.25" customHeight="1" thickBot="1">
      <c r="A37" s="795" t="s">
        <v>4</v>
      </c>
      <c r="B37" s="795"/>
      <c r="C37" s="426">
        <f t="shared" ref="C37:L37" si="0">SUM(C9+C14+C35)</f>
        <v>28396174</v>
      </c>
      <c r="D37" s="426">
        <f t="shared" si="0"/>
        <v>9229652</v>
      </c>
      <c r="E37" s="426">
        <f t="shared" si="0"/>
        <v>63350</v>
      </c>
      <c r="F37" s="426">
        <f t="shared" si="0"/>
        <v>5052184</v>
      </c>
      <c r="G37" s="426">
        <f t="shared" si="0"/>
        <v>4733361</v>
      </c>
      <c r="H37" s="426">
        <f t="shared" si="0"/>
        <v>2163226</v>
      </c>
      <c r="I37" s="426">
        <f t="shared" si="0"/>
        <v>398140</v>
      </c>
      <c r="J37" s="426">
        <f t="shared" si="0"/>
        <v>4312945</v>
      </c>
      <c r="K37" s="426">
        <f t="shared" si="0"/>
        <v>1071138</v>
      </c>
      <c r="L37" s="426">
        <f t="shared" si="0"/>
        <v>1372178</v>
      </c>
      <c r="M37" s="804" t="s">
        <v>0</v>
      </c>
      <c r="N37" s="804"/>
    </row>
  </sheetData>
  <mergeCells count="39">
    <mergeCell ref="A1:N1"/>
    <mergeCell ref="A5:N5"/>
    <mergeCell ref="A6:B6"/>
    <mergeCell ref="C6:L6"/>
    <mergeCell ref="B7:B8"/>
    <mergeCell ref="M7:N8"/>
    <mergeCell ref="A2:N2"/>
    <mergeCell ref="A3:N3"/>
    <mergeCell ref="A4:N4"/>
    <mergeCell ref="M9:N9"/>
    <mergeCell ref="M23:N23"/>
    <mergeCell ref="M10:N10"/>
    <mergeCell ref="M11:N11"/>
    <mergeCell ref="M12:N12"/>
    <mergeCell ref="M13:N13"/>
    <mergeCell ref="M14:N14"/>
    <mergeCell ref="M15:N15"/>
    <mergeCell ref="M22:N22"/>
    <mergeCell ref="M21:N21"/>
    <mergeCell ref="M20:N20"/>
    <mergeCell ref="M19:N19"/>
    <mergeCell ref="M16:N16"/>
    <mergeCell ref="M17:N17"/>
    <mergeCell ref="M18:N18"/>
    <mergeCell ref="M24:N24"/>
    <mergeCell ref="M25:N25"/>
    <mergeCell ref="M31:N31"/>
    <mergeCell ref="M26:N26"/>
    <mergeCell ref="M33:N33"/>
    <mergeCell ref="M27:N27"/>
    <mergeCell ref="M28:N28"/>
    <mergeCell ref="M30:N30"/>
    <mergeCell ref="M29:N29"/>
    <mergeCell ref="M32:N32"/>
    <mergeCell ref="M36:N36"/>
    <mergeCell ref="M37:N37"/>
    <mergeCell ref="A37:B37"/>
    <mergeCell ref="M34:N34"/>
    <mergeCell ref="M35:N35"/>
  </mergeCells>
  <printOptions horizontalCentered="1"/>
  <pageMargins left="0" right="0" top="0.59055118110236227" bottom="0" header="0.51181102362204722" footer="0.51181102362204722"/>
  <pageSetup paperSize="9" scale="75" orientation="landscape" r:id="rId1"/>
  <headerFooter alignWithMargins="0"/>
  <rowBreaks count="1" manualBreakCount="1">
    <brk id="30" max="1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39"/>
  <sheetViews>
    <sheetView view="pageBreakPreview" topLeftCell="A31" zoomScaleNormal="100" zoomScaleSheetLayoutView="100" workbookViewId="0">
      <selection activeCell="G41" sqref="G41"/>
    </sheetView>
  </sheetViews>
  <sheetFormatPr defaultRowHeight="15"/>
  <cols>
    <col min="1" max="1" width="5.77734375" style="1" customWidth="1"/>
    <col min="2" max="2" width="28.77734375" style="3" customWidth="1"/>
    <col min="3" max="11" width="8.77734375" style="1" customWidth="1"/>
    <col min="12" max="12" width="28.77734375" style="1" customWidth="1"/>
    <col min="13" max="13" width="5.77734375" style="1" customWidth="1"/>
    <col min="14" max="16384" width="8.88671875" style="1"/>
  </cols>
  <sheetData>
    <row r="1" spans="1:15" s="14" customFormat="1">
      <c r="A1" s="493"/>
      <c r="B1" s="493"/>
      <c r="C1" s="493"/>
      <c r="D1" s="493"/>
      <c r="E1" s="493"/>
      <c r="F1" s="493"/>
      <c r="G1" s="493"/>
      <c r="H1" s="493"/>
      <c r="I1" s="493"/>
      <c r="J1" s="493"/>
      <c r="K1" s="493"/>
      <c r="L1" s="493"/>
      <c r="M1" s="493"/>
      <c r="N1" s="15"/>
      <c r="O1" s="15"/>
    </row>
    <row r="2" spans="1:15" ht="20.25">
      <c r="A2" s="628" t="s">
        <v>129</v>
      </c>
      <c r="B2" s="628"/>
      <c r="C2" s="628"/>
      <c r="D2" s="628"/>
      <c r="E2" s="628"/>
      <c r="F2" s="628"/>
      <c r="G2" s="628"/>
      <c r="H2" s="628"/>
      <c r="I2" s="628"/>
      <c r="J2" s="628"/>
      <c r="K2" s="628"/>
      <c r="L2" s="628"/>
      <c r="M2" s="628"/>
    </row>
    <row r="3" spans="1:15" ht="20.25">
      <c r="A3" s="628" t="s">
        <v>91</v>
      </c>
      <c r="B3" s="628"/>
      <c r="C3" s="628"/>
      <c r="D3" s="628"/>
      <c r="E3" s="628"/>
      <c r="F3" s="628"/>
      <c r="G3" s="628"/>
      <c r="H3" s="628"/>
      <c r="I3" s="628"/>
      <c r="J3" s="628"/>
      <c r="K3" s="628"/>
      <c r="L3" s="628"/>
      <c r="M3" s="628"/>
    </row>
    <row r="4" spans="1:15" ht="15.75">
      <c r="A4" s="632" t="s">
        <v>130</v>
      </c>
      <c r="B4" s="632"/>
      <c r="C4" s="632"/>
      <c r="D4" s="632"/>
      <c r="E4" s="632"/>
      <c r="F4" s="632"/>
      <c r="G4" s="632"/>
      <c r="H4" s="632"/>
      <c r="I4" s="632"/>
      <c r="J4" s="632"/>
      <c r="K4" s="632"/>
      <c r="L4" s="632"/>
      <c r="M4" s="632"/>
    </row>
    <row r="5" spans="1:15" ht="15.75">
      <c r="A5" s="632" t="s">
        <v>92</v>
      </c>
      <c r="B5" s="632"/>
      <c r="C5" s="632"/>
      <c r="D5" s="632"/>
      <c r="E5" s="632"/>
      <c r="F5" s="632"/>
      <c r="G5" s="632"/>
      <c r="H5" s="632"/>
      <c r="I5" s="632"/>
      <c r="J5" s="632"/>
      <c r="K5" s="632"/>
      <c r="L5" s="632"/>
      <c r="M5" s="632"/>
    </row>
    <row r="6" spans="1:15" ht="15.75">
      <c r="A6" s="633" t="s">
        <v>365</v>
      </c>
      <c r="B6" s="633"/>
      <c r="C6" s="625">
        <v>2012</v>
      </c>
      <c r="D6" s="625"/>
      <c r="E6" s="625"/>
      <c r="F6" s="625"/>
      <c r="G6" s="625"/>
      <c r="H6" s="625"/>
      <c r="I6" s="625"/>
      <c r="J6" s="625"/>
      <c r="K6" s="625"/>
      <c r="L6" s="52"/>
      <c r="M6" s="77" t="s">
        <v>366</v>
      </c>
    </row>
    <row r="7" spans="1:15">
      <c r="A7" s="812" t="s">
        <v>377</v>
      </c>
      <c r="B7" s="629" t="s">
        <v>3</v>
      </c>
      <c r="C7" s="686" t="s">
        <v>52</v>
      </c>
      <c r="D7" s="686" t="s">
        <v>53</v>
      </c>
      <c r="E7" s="686" t="s">
        <v>54</v>
      </c>
      <c r="F7" s="686" t="s">
        <v>55</v>
      </c>
      <c r="G7" s="686"/>
      <c r="H7" s="686"/>
      <c r="I7" s="686" t="s">
        <v>56</v>
      </c>
      <c r="J7" s="686"/>
      <c r="K7" s="686"/>
      <c r="L7" s="626" t="s">
        <v>7</v>
      </c>
      <c r="M7" s="688"/>
    </row>
    <row r="8" spans="1:15">
      <c r="A8" s="813"/>
      <c r="B8" s="630"/>
      <c r="C8" s="687"/>
      <c r="D8" s="687"/>
      <c r="E8" s="687"/>
      <c r="F8" s="691" t="s">
        <v>57</v>
      </c>
      <c r="G8" s="691"/>
      <c r="H8" s="691"/>
      <c r="I8" s="691" t="s">
        <v>58</v>
      </c>
      <c r="J8" s="691"/>
      <c r="K8" s="691"/>
      <c r="L8" s="689"/>
      <c r="M8" s="689"/>
    </row>
    <row r="9" spans="1:15">
      <c r="A9" s="813"/>
      <c r="B9" s="630"/>
      <c r="C9" s="790" t="s">
        <v>59</v>
      </c>
      <c r="D9" s="692" t="s">
        <v>60</v>
      </c>
      <c r="E9" s="692" t="s">
        <v>61</v>
      </c>
      <c r="F9" s="350" t="s">
        <v>0</v>
      </c>
      <c r="G9" s="350" t="s">
        <v>62</v>
      </c>
      <c r="H9" s="350" t="s">
        <v>63</v>
      </c>
      <c r="I9" s="350" t="s">
        <v>0</v>
      </c>
      <c r="J9" s="350" t="s">
        <v>64</v>
      </c>
      <c r="K9" s="350" t="s">
        <v>65</v>
      </c>
      <c r="L9" s="689"/>
      <c r="M9" s="689"/>
    </row>
    <row r="10" spans="1:15">
      <c r="A10" s="814"/>
      <c r="B10" s="631"/>
      <c r="C10" s="791"/>
      <c r="D10" s="691"/>
      <c r="E10" s="691"/>
      <c r="F10" s="140" t="s">
        <v>4</v>
      </c>
      <c r="G10" s="141" t="s">
        <v>66</v>
      </c>
      <c r="H10" s="141" t="s">
        <v>67</v>
      </c>
      <c r="I10" s="140" t="s">
        <v>4</v>
      </c>
      <c r="J10" s="141" t="s">
        <v>68</v>
      </c>
      <c r="K10" s="141" t="s">
        <v>69</v>
      </c>
      <c r="L10" s="690"/>
      <c r="M10" s="690"/>
    </row>
    <row r="11" spans="1:15" s="6" customFormat="1" ht="16.5" thickBot="1">
      <c r="A11" s="412" t="s">
        <v>87</v>
      </c>
      <c r="B11" s="134" t="s">
        <v>300</v>
      </c>
      <c r="C11" s="385">
        <v>378124933</v>
      </c>
      <c r="D11" s="131">
        <v>15609897</v>
      </c>
      <c r="E11" s="385">
        <v>393734830</v>
      </c>
      <c r="F11" s="385">
        <v>39790287</v>
      </c>
      <c r="G11" s="131">
        <v>24191364</v>
      </c>
      <c r="H11" s="131">
        <v>15598923</v>
      </c>
      <c r="I11" s="385">
        <v>433525117</v>
      </c>
      <c r="J11" s="131">
        <v>19626505</v>
      </c>
      <c r="K11" s="131">
        <v>413898612</v>
      </c>
      <c r="L11" s="803" t="s">
        <v>446</v>
      </c>
      <c r="M11" s="803"/>
    </row>
    <row r="12" spans="1:15" s="6" customFormat="1" ht="35.25" thickTop="1" thickBot="1">
      <c r="A12" s="413">
        <v>11</v>
      </c>
      <c r="B12" s="196" t="s">
        <v>471</v>
      </c>
      <c r="C12" s="386">
        <v>378018617</v>
      </c>
      <c r="D12" s="197">
        <v>15598048</v>
      </c>
      <c r="E12" s="386">
        <v>393616665</v>
      </c>
      <c r="F12" s="386">
        <v>39667039</v>
      </c>
      <c r="G12" s="197">
        <v>24175347</v>
      </c>
      <c r="H12" s="197">
        <v>15491692</v>
      </c>
      <c r="I12" s="386">
        <v>433283704</v>
      </c>
      <c r="J12" s="197">
        <v>19604140</v>
      </c>
      <c r="K12" s="197">
        <v>413679564</v>
      </c>
      <c r="L12" s="796" t="s">
        <v>470</v>
      </c>
      <c r="M12" s="796"/>
    </row>
    <row r="13" spans="1:15" s="6" customFormat="1" ht="16.5" thickTop="1" thickBot="1">
      <c r="A13" s="260">
        <v>111</v>
      </c>
      <c r="B13" s="132" t="s">
        <v>447</v>
      </c>
      <c r="C13" s="384">
        <v>373585122</v>
      </c>
      <c r="D13" s="130">
        <v>15076124</v>
      </c>
      <c r="E13" s="384">
        <v>388661246</v>
      </c>
      <c r="F13" s="384">
        <v>36674706</v>
      </c>
      <c r="G13" s="130">
        <v>22222798</v>
      </c>
      <c r="H13" s="130">
        <v>14451908</v>
      </c>
      <c r="I13" s="384">
        <v>425335952</v>
      </c>
      <c r="J13" s="130">
        <v>12530572</v>
      </c>
      <c r="K13" s="130">
        <v>412805380</v>
      </c>
      <c r="L13" s="792" t="s">
        <v>448</v>
      </c>
      <c r="M13" s="792"/>
    </row>
    <row r="14" spans="1:15" s="6" customFormat="1" ht="29.25" customHeight="1" thickTop="1" thickBot="1">
      <c r="A14" s="261">
        <v>112</v>
      </c>
      <c r="B14" s="198" t="s">
        <v>449</v>
      </c>
      <c r="C14" s="386">
        <v>4433495</v>
      </c>
      <c r="D14" s="197">
        <v>521924</v>
      </c>
      <c r="E14" s="386">
        <v>4955419</v>
      </c>
      <c r="F14" s="386">
        <v>2992333</v>
      </c>
      <c r="G14" s="197">
        <v>1952549</v>
      </c>
      <c r="H14" s="197">
        <v>1039784</v>
      </c>
      <c r="I14" s="386">
        <v>7947752</v>
      </c>
      <c r="J14" s="197">
        <v>7073568</v>
      </c>
      <c r="K14" s="197">
        <v>874184</v>
      </c>
      <c r="L14" s="802" t="s">
        <v>450</v>
      </c>
      <c r="M14" s="802"/>
    </row>
    <row r="15" spans="1:15" s="6" customFormat="1" ht="16.5" thickTop="1" thickBot="1">
      <c r="A15" s="392">
        <v>14</v>
      </c>
      <c r="B15" s="133" t="s">
        <v>451</v>
      </c>
      <c r="C15" s="384">
        <v>106316</v>
      </c>
      <c r="D15" s="130">
        <v>11849</v>
      </c>
      <c r="E15" s="384">
        <v>118165</v>
      </c>
      <c r="F15" s="384">
        <v>123248</v>
      </c>
      <c r="G15" s="130">
        <v>16017</v>
      </c>
      <c r="H15" s="130">
        <v>107231</v>
      </c>
      <c r="I15" s="384">
        <v>241413</v>
      </c>
      <c r="J15" s="130">
        <v>22365</v>
      </c>
      <c r="K15" s="130">
        <v>219048</v>
      </c>
      <c r="L15" s="794" t="s">
        <v>452</v>
      </c>
      <c r="M15" s="794"/>
    </row>
    <row r="16" spans="1:15" s="6" customFormat="1" ht="17.25" thickTop="1" thickBot="1">
      <c r="A16" s="415" t="s">
        <v>88</v>
      </c>
      <c r="B16" s="414" t="s">
        <v>301</v>
      </c>
      <c r="C16" s="386">
        <v>66602429</v>
      </c>
      <c r="D16" s="197">
        <v>4765076</v>
      </c>
      <c r="E16" s="386">
        <v>71367505</v>
      </c>
      <c r="F16" s="386">
        <v>55831307</v>
      </c>
      <c r="G16" s="197">
        <v>3800433</v>
      </c>
      <c r="H16" s="197">
        <v>52030874</v>
      </c>
      <c r="I16" s="386">
        <v>127198812</v>
      </c>
      <c r="J16" s="197">
        <v>6397118</v>
      </c>
      <c r="K16" s="197">
        <v>120801694</v>
      </c>
      <c r="L16" s="793" t="s">
        <v>453</v>
      </c>
      <c r="M16" s="793"/>
    </row>
    <row r="17" spans="1:13" s="6" customFormat="1" ht="24" thickTop="1" thickBot="1">
      <c r="A17" s="392">
        <v>15</v>
      </c>
      <c r="B17" s="133" t="s">
        <v>472</v>
      </c>
      <c r="C17" s="384">
        <v>376844</v>
      </c>
      <c r="D17" s="130">
        <v>87659</v>
      </c>
      <c r="E17" s="384">
        <v>464503</v>
      </c>
      <c r="F17" s="384">
        <v>1231716</v>
      </c>
      <c r="G17" s="130">
        <v>393671</v>
      </c>
      <c r="H17" s="130">
        <v>838045</v>
      </c>
      <c r="I17" s="384">
        <v>1696219</v>
      </c>
      <c r="J17" s="130">
        <v>324315</v>
      </c>
      <c r="K17" s="130">
        <v>1371904</v>
      </c>
      <c r="L17" s="794" t="s">
        <v>454</v>
      </c>
      <c r="M17" s="794"/>
    </row>
    <row r="18" spans="1:13" ht="16.5" thickTop="1" thickBot="1">
      <c r="A18" s="413">
        <v>17</v>
      </c>
      <c r="B18" s="196" t="s">
        <v>455</v>
      </c>
      <c r="C18" s="386">
        <v>25643</v>
      </c>
      <c r="D18" s="197">
        <v>686</v>
      </c>
      <c r="E18" s="386">
        <v>26329</v>
      </c>
      <c r="F18" s="386">
        <v>29047</v>
      </c>
      <c r="G18" s="197">
        <v>2990</v>
      </c>
      <c r="H18" s="197">
        <v>26057</v>
      </c>
      <c r="I18" s="386">
        <v>55376</v>
      </c>
      <c r="J18" s="197">
        <v>0</v>
      </c>
      <c r="K18" s="197">
        <v>55376</v>
      </c>
      <c r="L18" s="796" t="s">
        <v>456</v>
      </c>
      <c r="M18" s="796"/>
    </row>
    <row r="19" spans="1:13" ht="24" thickTop="1" thickBot="1">
      <c r="A19" s="392">
        <v>18</v>
      </c>
      <c r="B19" s="133" t="s">
        <v>473</v>
      </c>
      <c r="C19" s="384">
        <v>608631</v>
      </c>
      <c r="D19" s="130">
        <v>9474</v>
      </c>
      <c r="E19" s="384">
        <v>618105</v>
      </c>
      <c r="F19" s="384">
        <v>334037</v>
      </c>
      <c r="G19" s="130">
        <v>86667</v>
      </c>
      <c r="H19" s="130">
        <v>247370</v>
      </c>
      <c r="I19" s="384">
        <v>952142</v>
      </c>
      <c r="J19" s="130">
        <v>247587</v>
      </c>
      <c r="K19" s="130">
        <v>704555</v>
      </c>
      <c r="L19" s="794" t="s">
        <v>457</v>
      </c>
      <c r="M19" s="794"/>
    </row>
    <row r="20" spans="1:13" ht="35.25" thickTop="1" thickBot="1">
      <c r="A20" s="413">
        <v>19</v>
      </c>
      <c r="B20" s="196" t="s">
        <v>474</v>
      </c>
      <c r="C20" s="386">
        <v>7106</v>
      </c>
      <c r="D20" s="197">
        <v>658</v>
      </c>
      <c r="E20" s="386">
        <v>7764</v>
      </c>
      <c r="F20" s="386">
        <v>5248</v>
      </c>
      <c r="G20" s="197">
        <v>1302</v>
      </c>
      <c r="H20" s="197">
        <v>3946</v>
      </c>
      <c r="I20" s="386">
        <v>13012</v>
      </c>
      <c r="J20" s="197">
        <v>833</v>
      </c>
      <c r="K20" s="197">
        <v>12179</v>
      </c>
      <c r="L20" s="796" t="s">
        <v>475</v>
      </c>
      <c r="M20" s="796"/>
    </row>
    <row r="21" spans="1:13" ht="35.25" thickTop="1" thickBot="1">
      <c r="A21" s="392">
        <v>20</v>
      </c>
      <c r="B21" s="133" t="s">
        <v>498</v>
      </c>
      <c r="C21" s="384">
        <v>208129</v>
      </c>
      <c r="D21" s="130">
        <v>12199</v>
      </c>
      <c r="E21" s="384">
        <v>220328</v>
      </c>
      <c r="F21" s="384">
        <v>260942</v>
      </c>
      <c r="G21" s="130">
        <v>46629</v>
      </c>
      <c r="H21" s="130">
        <v>214313</v>
      </c>
      <c r="I21" s="384">
        <v>481270</v>
      </c>
      <c r="J21" s="130">
        <v>12929</v>
      </c>
      <c r="K21" s="130">
        <v>468341</v>
      </c>
      <c r="L21" s="794" t="s">
        <v>476</v>
      </c>
      <c r="M21" s="794"/>
    </row>
    <row r="22" spans="1:13" ht="16.5" thickTop="1" thickBot="1">
      <c r="A22" s="413">
        <v>21</v>
      </c>
      <c r="B22" s="196" t="s">
        <v>458</v>
      </c>
      <c r="C22" s="386">
        <v>43686</v>
      </c>
      <c r="D22" s="197">
        <v>1523</v>
      </c>
      <c r="E22" s="386">
        <v>45209</v>
      </c>
      <c r="F22" s="386">
        <v>45886</v>
      </c>
      <c r="G22" s="197">
        <v>4401</v>
      </c>
      <c r="H22" s="197">
        <v>41485</v>
      </c>
      <c r="I22" s="386">
        <v>91095</v>
      </c>
      <c r="J22" s="197">
        <v>2671</v>
      </c>
      <c r="K22" s="197">
        <v>88424</v>
      </c>
      <c r="L22" s="796" t="s">
        <v>459</v>
      </c>
      <c r="M22" s="796"/>
    </row>
    <row r="23" spans="1:13" s="6" customFormat="1" ht="24" thickTop="1" thickBot="1">
      <c r="A23" s="392">
        <v>22</v>
      </c>
      <c r="B23" s="133" t="s">
        <v>483</v>
      </c>
      <c r="C23" s="384">
        <v>647308</v>
      </c>
      <c r="D23" s="130">
        <v>64085</v>
      </c>
      <c r="E23" s="384">
        <v>711393</v>
      </c>
      <c r="F23" s="384">
        <v>333943</v>
      </c>
      <c r="G23" s="130">
        <v>93261</v>
      </c>
      <c r="H23" s="130">
        <v>240682</v>
      </c>
      <c r="I23" s="384">
        <v>1045336</v>
      </c>
      <c r="J23" s="130">
        <v>279830</v>
      </c>
      <c r="K23" s="130">
        <v>765506</v>
      </c>
      <c r="L23" s="794" t="s">
        <v>496</v>
      </c>
      <c r="M23" s="794"/>
    </row>
    <row r="24" spans="1:13" ht="16.5" thickTop="1" thickBot="1">
      <c r="A24" s="413">
        <v>23</v>
      </c>
      <c r="B24" s="196" t="s">
        <v>495</v>
      </c>
      <c r="C24" s="386">
        <v>16081906</v>
      </c>
      <c r="D24" s="197">
        <v>445416</v>
      </c>
      <c r="E24" s="386">
        <v>16527322</v>
      </c>
      <c r="F24" s="386">
        <v>23593269</v>
      </c>
      <c r="G24" s="197">
        <v>511952</v>
      </c>
      <c r="H24" s="197">
        <v>23081317</v>
      </c>
      <c r="I24" s="386">
        <v>40120591</v>
      </c>
      <c r="J24" s="197">
        <v>2275061</v>
      </c>
      <c r="K24" s="197">
        <v>37845530</v>
      </c>
      <c r="L24" s="796" t="s">
        <v>460</v>
      </c>
      <c r="M24" s="796"/>
    </row>
    <row r="25" spans="1:13" ht="24" thickTop="1" thickBot="1">
      <c r="A25" s="392">
        <v>24</v>
      </c>
      <c r="B25" s="133" t="s">
        <v>494</v>
      </c>
      <c r="C25" s="384">
        <v>42556221</v>
      </c>
      <c r="D25" s="130">
        <v>1950820</v>
      </c>
      <c r="E25" s="384">
        <v>44507041</v>
      </c>
      <c r="F25" s="384">
        <v>11648120</v>
      </c>
      <c r="G25" s="130">
        <v>997140</v>
      </c>
      <c r="H25" s="130">
        <v>10650980</v>
      </c>
      <c r="I25" s="384">
        <v>56155161</v>
      </c>
      <c r="J25" s="130">
        <v>660926</v>
      </c>
      <c r="K25" s="130">
        <v>55494235</v>
      </c>
      <c r="L25" s="794" t="s">
        <v>461</v>
      </c>
      <c r="M25" s="794"/>
    </row>
    <row r="26" spans="1:13" ht="16.5" thickTop="1" thickBot="1">
      <c r="A26" s="413">
        <v>25</v>
      </c>
      <c r="B26" s="196" t="s">
        <v>493</v>
      </c>
      <c r="C26" s="386">
        <v>370226</v>
      </c>
      <c r="D26" s="197">
        <v>54293</v>
      </c>
      <c r="E26" s="386">
        <v>424519</v>
      </c>
      <c r="F26" s="386">
        <v>641199</v>
      </c>
      <c r="G26" s="197">
        <v>48739</v>
      </c>
      <c r="H26" s="197">
        <v>592460</v>
      </c>
      <c r="I26" s="386">
        <v>1065718</v>
      </c>
      <c r="J26" s="197">
        <v>71515</v>
      </c>
      <c r="K26" s="197">
        <v>994203</v>
      </c>
      <c r="L26" s="796" t="s">
        <v>462</v>
      </c>
      <c r="M26" s="796"/>
    </row>
    <row r="27" spans="1:13" ht="24" thickTop="1" thickBot="1">
      <c r="A27" s="392">
        <v>26</v>
      </c>
      <c r="B27" s="133" t="s">
        <v>492</v>
      </c>
      <c r="C27" s="384">
        <v>1473071</v>
      </c>
      <c r="D27" s="130">
        <v>504229</v>
      </c>
      <c r="E27" s="384">
        <v>1977300</v>
      </c>
      <c r="F27" s="384">
        <v>3872130</v>
      </c>
      <c r="G27" s="130">
        <v>342512</v>
      </c>
      <c r="H27" s="130">
        <v>3529618</v>
      </c>
      <c r="I27" s="384">
        <v>5849430</v>
      </c>
      <c r="J27" s="130">
        <v>399889</v>
      </c>
      <c r="K27" s="130">
        <v>5449541</v>
      </c>
      <c r="L27" s="794" t="s">
        <v>463</v>
      </c>
      <c r="M27" s="794"/>
    </row>
    <row r="28" spans="1:13" ht="16.5" thickTop="1" thickBot="1">
      <c r="A28" s="413">
        <v>27</v>
      </c>
      <c r="B28" s="196" t="s">
        <v>464</v>
      </c>
      <c r="C28" s="386">
        <v>2731109</v>
      </c>
      <c r="D28" s="197">
        <v>1476689</v>
      </c>
      <c r="E28" s="386">
        <v>4207798</v>
      </c>
      <c r="F28" s="386">
        <v>11507565</v>
      </c>
      <c r="G28" s="197">
        <v>1001597</v>
      </c>
      <c r="H28" s="197">
        <v>10505968</v>
      </c>
      <c r="I28" s="386">
        <v>15715363</v>
      </c>
      <c r="J28" s="197">
        <v>1875891</v>
      </c>
      <c r="K28" s="197">
        <v>13839472</v>
      </c>
      <c r="L28" s="796" t="s">
        <v>465</v>
      </c>
      <c r="M28" s="796"/>
    </row>
    <row r="29" spans="1:13" ht="24" customHeight="1" thickTop="1" thickBot="1">
      <c r="A29" s="392">
        <v>28</v>
      </c>
      <c r="B29" s="133" t="s">
        <v>479</v>
      </c>
      <c r="C29" s="384">
        <v>876999</v>
      </c>
      <c r="D29" s="130">
        <v>87172</v>
      </c>
      <c r="E29" s="384">
        <v>964171</v>
      </c>
      <c r="F29" s="384">
        <v>1530299</v>
      </c>
      <c r="G29" s="130">
        <v>187460</v>
      </c>
      <c r="H29" s="130">
        <v>1342839</v>
      </c>
      <c r="I29" s="384">
        <v>2494470</v>
      </c>
      <c r="J29" s="130">
        <v>195340</v>
      </c>
      <c r="K29" s="130">
        <v>2299130</v>
      </c>
      <c r="L29" s="794" t="s">
        <v>477</v>
      </c>
      <c r="M29" s="794"/>
    </row>
    <row r="30" spans="1:13" ht="24" thickTop="1" thickBot="1">
      <c r="A30" s="413">
        <v>29</v>
      </c>
      <c r="B30" s="196" t="s">
        <v>480</v>
      </c>
      <c r="C30" s="386">
        <v>172123</v>
      </c>
      <c r="D30" s="197">
        <v>8952</v>
      </c>
      <c r="E30" s="386">
        <v>181075</v>
      </c>
      <c r="F30" s="386">
        <v>109493</v>
      </c>
      <c r="G30" s="197">
        <v>19073</v>
      </c>
      <c r="H30" s="197">
        <v>90420</v>
      </c>
      <c r="I30" s="386">
        <v>290568</v>
      </c>
      <c r="J30" s="197">
        <v>826</v>
      </c>
      <c r="K30" s="197">
        <v>289742</v>
      </c>
      <c r="L30" s="796" t="s">
        <v>478</v>
      </c>
      <c r="M30" s="796"/>
    </row>
    <row r="31" spans="1:13" ht="24" customHeight="1" thickTop="1" thickBot="1">
      <c r="A31" s="392">
        <v>31</v>
      </c>
      <c r="B31" s="133" t="s">
        <v>481</v>
      </c>
      <c r="C31" s="384">
        <v>147341</v>
      </c>
      <c r="D31" s="130">
        <v>16066</v>
      </c>
      <c r="E31" s="384">
        <v>163407</v>
      </c>
      <c r="F31" s="384">
        <v>359809</v>
      </c>
      <c r="G31" s="130">
        <v>13661</v>
      </c>
      <c r="H31" s="130">
        <v>346148</v>
      </c>
      <c r="I31" s="384">
        <v>523216</v>
      </c>
      <c r="J31" s="130">
        <v>14687</v>
      </c>
      <c r="K31" s="130">
        <v>508529</v>
      </c>
      <c r="L31" s="794" t="s">
        <v>491</v>
      </c>
      <c r="M31" s="794"/>
    </row>
    <row r="32" spans="1:13" ht="24" customHeight="1" thickTop="1">
      <c r="A32" s="455">
        <v>33</v>
      </c>
      <c r="B32" s="456" t="s">
        <v>482</v>
      </c>
      <c r="C32" s="457">
        <v>-9963</v>
      </c>
      <c r="D32" s="458">
        <v>7739</v>
      </c>
      <c r="E32" s="457">
        <v>-2224</v>
      </c>
      <c r="F32" s="457">
        <v>18778</v>
      </c>
      <c r="G32" s="458">
        <v>4723</v>
      </c>
      <c r="H32" s="458">
        <v>14055</v>
      </c>
      <c r="I32" s="457">
        <v>16554</v>
      </c>
      <c r="J32" s="458">
        <v>211</v>
      </c>
      <c r="K32" s="458">
        <v>16343</v>
      </c>
      <c r="L32" s="797" t="s">
        <v>490</v>
      </c>
      <c r="M32" s="797"/>
    </row>
    <row r="33" spans="1:13" ht="24" customHeight="1" thickBot="1">
      <c r="A33" s="453">
        <v>34</v>
      </c>
      <c r="B33" s="454" t="s">
        <v>488</v>
      </c>
      <c r="C33" s="385">
        <v>30925</v>
      </c>
      <c r="D33" s="131">
        <v>1106</v>
      </c>
      <c r="E33" s="385">
        <v>32031</v>
      </c>
      <c r="F33" s="385">
        <v>32303</v>
      </c>
      <c r="G33" s="131">
        <v>2082</v>
      </c>
      <c r="H33" s="131">
        <v>30221</v>
      </c>
      <c r="I33" s="385">
        <v>64334</v>
      </c>
      <c r="J33" s="131">
        <v>705</v>
      </c>
      <c r="K33" s="131">
        <v>63629</v>
      </c>
      <c r="L33" s="799" t="s">
        <v>489</v>
      </c>
      <c r="M33" s="799"/>
    </row>
    <row r="34" spans="1:13" ht="16.5" thickTop="1" thickBot="1">
      <c r="A34" s="413">
        <v>35</v>
      </c>
      <c r="B34" s="196" t="s">
        <v>466</v>
      </c>
      <c r="C34" s="386">
        <v>5377</v>
      </c>
      <c r="D34" s="197">
        <v>50</v>
      </c>
      <c r="E34" s="386">
        <v>5427</v>
      </c>
      <c r="F34" s="386">
        <v>1610</v>
      </c>
      <c r="G34" s="197">
        <v>229</v>
      </c>
      <c r="H34" s="197">
        <v>1381</v>
      </c>
      <c r="I34" s="386">
        <v>7037</v>
      </c>
      <c r="J34" s="197">
        <v>578</v>
      </c>
      <c r="K34" s="197">
        <v>6459</v>
      </c>
      <c r="L34" s="796" t="s">
        <v>467</v>
      </c>
      <c r="M34" s="796"/>
    </row>
    <row r="35" spans="1:13" ht="24" customHeight="1" thickTop="1" thickBot="1">
      <c r="A35" s="392">
        <v>36</v>
      </c>
      <c r="B35" s="133" t="s">
        <v>487</v>
      </c>
      <c r="C35" s="384">
        <v>241828</v>
      </c>
      <c r="D35" s="130">
        <v>34298</v>
      </c>
      <c r="E35" s="384">
        <v>276126</v>
      </c>
      <c r="F35" s="384">
        <v>257299</v>
      </c>
      <c r="G35" s="130">
        <v>38420</v>
      </c>
      <c r="H35" s="130">
        <v>218879</v>
      </c>
      <c r="I35" s="384">
        <v>533425</v>
      </c>
      <c r="J35" s="130">
        <v>18201</v>
      </c>
      <c r="K35" s="130">
        <v>515224</v>
      </c>
      <c r="L35" s="794" t="s">
        <v>486</v>
      </c>
      <c r="M35" s="794"/>
    </row>
    <row r="36" spans="1:13" ht="24" thickTop="1" thickBot="1">
      <c r="A36" s="413">
        <v>37</v>
      </c>
      <c r="B36" s="196" t="s">
        <v>485</v>
      </c>
      <c r="C36" s="386">
        <v>7919</v>
      </c>
      <c r="D36" s="197">
        <v>1962</v>
      </c>
      <c r="E36" s="386">
        <v>9881</v>
      </c>
      <c r="F36" s="386">
        <v>18614</v>
      </c>
      <c r="G36" s="197">
        <v>3924</v>
      </c>
      <c r="H36" s="197">
        <v>14690</v>
      </c>
      <c r="I36" s="386">
        <v>28495</v>
      </c>
      <c r="J36" s="197">
        <v>15123</v>
      </c>
      <c r="K36" s="197">
        <v>13372</v>
      </c>
      <c r="L36" s="796" t="s">
        <v>484</v>
      </c>
      <c r="M36" s="796"/>
    </row>
    <row r="37" spans="1:13" ht="27" thickTop="1" thickBot="1">
      <c r="A37" s="412" t="s">
        <v>89</v>
      </c>
      <c r="B37" s="134" t="s">
        <v>302</v>
      </c>
      <c r="C37" s="384">
        <v>2787080</v>
      </c>
      <c r="D37" s="130">
        <v>572705</v>
      </c>
      <c r="E37" s="384">
        <v>3359785</v>
      </c>
      <c r="F37" s="384">
        <v>10312189</v>
      </c>
      <c r="G37" s="130">
        <v>404367</v>
      </c>
      <c r="H37" s="130">
        <v>9907822</v>
      </c>
      <c r="I37" s="384">
        <v>13671974</v>
      </c>
      <c r="J37" s="130">
        <v>6953622</v>
      </c>
      <c r="K37" s="130">
        <v>6718352</v>
      </c>
      <c r="L37" s="800" t="s">
        <v>468</v>
      </c>
      <c r="M37" s="800"/>
    </row>
    <row r="38" spans="1:13" ht="15.75" thickTop="1">
      <c r="A38" s="416">
        <v>40</v>
      </c>
      <c r="B38" s="417" t="s">
        <v>469</v>
      </c>
      <c r="C38" s="418">
        <v>2787080</v>
      </c>
      <c r="D38" s="419">
        <v>572705</v>
      </c>
      <c r="E38" s="418">
        <v>3359785</v>
      </c>
      <c r="F38" s="418">
        <v>10312189</v>
      </c>
      <c r="G38" s="419">
        <v>404367</v>
      </c>
      <c r="H38" s="419">
        <v>9907822</v>
      </c>
      <c r="I38" s="418">
        <v>13671974</v>
      </c>
      <c r="J38" s="419">
        <v>6953622</v>
      </c>
      <c r="K38" s="419">
        <v>6718352</v>
      </c>
      <c r="L38" s="801" t="s">
        <v>468</v>
      </c>
      <c r="M38" s="801"/>
    </row>
    <row r="39" spans="1:13" ht="39" customHeight="1" thickBot="1">
      <c r="A39" s="795" t="s">
        <v>4</v>
      </c>
      <c r="B39" s="795"/>
      <c r="C39" s="426">
        <v>447514442</v>
      </c>
      <c r="D39" s="426">
        <v>20947678</v>
      </c>
      <c r="E39" s="426">
        <v>468462120</v>
      </c>
      <c r="F39" s="426">
        <v>105933783</v>
      </c>
      <c r="G39" s="426">
        <v>28396164</v>
      </c>
      <c r="H39" s="426">
        <v>77537619</v>
      </c>
      <c r="I39" s="426">
        <v>574395903</v>
      </c>
      <c r="J39" s="426">
        <v>32977245</v>
      </c>
      <c r="K39" s="426">
        <v>541418658</v>
      </c>
      <c r="L39" s="804" t="s">
        <v>0</v>
      </c>
      <c r="M39" s="804"/>
    </row>
  </sheetData>
  <mergeCells count="50">
    <mergeCell ref="D7:D8"/>
    <mergeCell ref="E9:E10"/>
    <mergeCell ref="C6:K6"/>
    <mergeCell ref="A7:A10"/>
    <mergeCell ref="E7:E8"/>
    <mergeCell ref="F7:H7"/>
    <mergeCell ref="I7:K7"/>
    <mergeCell ref="L19:M19"/>
    <mergeCell ref="L20:M20"/>
    <mergeCell ref="L21:M21"/>
    <mergeCell ref="A1:M1"/>
    <mergeCell ref="A2:M2"/>
    <mergeCell ref="A3:M3"/>
    <mergeCell ref="A4:M4"/>
    <mergeCell ref="A5:M5"/>
    <mergeCell ref="A6:B6"/>
    <mergeCell ref="D9:D10"/>
    <mergeCell ref="L7:M10"/>
    <mergeCell ref="F8:H8"/>
    <mergeCell ref="I8:K8"/>
    <mergeCell ref="C9:C10"/>
    <mergeCell ref="B7:B10"/>
    <mergeCell ref="C7:C8"/>
    <mergeCell ref="L11:M11"/>
    <mergeCell ref="L12:M12"/>
    <mergeCell ref="L22:M22"/>
    <mergeCell ref="L23:M23"/>
    <mergeCell ref="L33:M33"/>
    <mergeCell ref="L28:M28"/>
    <mergeCell ref="L26:M26"/>
    <mergeCell ref="L27:M27"/>
    <mergeCell ref="L25:M25"/>
    <mergeCell ref="L24:M24"/>
    <mergeCell ref="L13:M13"/>
    <mergeCell ref="L14:M14"/>
    <mergeCell ref="L15:M15"/>
    <mergeCell ref="L16:M16"/>
    <mergeCell ref="L17:M17"/>
    <mergeCell ref="L18:M18"/>
    <mergeCell ref="L35:M35"/>
    <mergeCell ref="L34:M34"/>
    <mergeCell ref="L32:M32"/>
    <mergeCell ref="L31:M31"/>
    <mergeCell ref="L29:M29"/>
    <mergeCell ref="L30:M30"/>
    <mergeCell ref="L39:M39"/>
    <mergeCell ref="A39:B39"/>
    <mergeCell ref="L36:M36"/>
    <mergeCell ref="L37:M37"/>
    <mergeCell ref="L38:M38"/>
  </mergeCells>
  <printOptions horizontalCentered="1"/>
  <pageMargins left="0" right="0" top="0.59055118110236227" bottom="0" header="0.51181102362204722" footer="0.51181102362204722"/>
  <pageSetup paperSize="9" scale="75" orientation="landscape" r:id="rId1"/>
  <headerFooter alignWithMargins="0"/>
  <rowBreaks count="1" manualBreakCount="1">
    <brk id="32" max="12"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8"/>
  <sheetViews>
    <sheetView view="pageBreakPreview" topLeftCell="A7" zoomScaleNormal="100" zoomScaleSheetLayoutView="100" workbookViewId="0">
      <selection activeCell="G41" sqref="G41"/>
    </sheetView>
  </sheetViews>
  <sheetFormatPr defaultRowHeight="15"/>
  <cols>
    <col min="1" max="1" width="16.77734375" style="1" customWidth="1"/>
    <col min="2" max="10" width="8.77734375" style="1" customWidth="1"/>
    <col min="11" max="11" width="16.77734375" style="1" customWidth="1"/>
    <col min="12" max="16384" width="8.88671875" style="1"/>
  </cols>
  <sheetData>
    <row r="1" spans="1:15" s="14" customFormat="1" ht="48.75" customHeight="1">
      <c r="A1" s="493"/>
      <c r="B1" s="493"/>
      <c r="C1" s="493"/>
      <c r="D1" s="493"/>
      <c r="E1" s="493"/>
      <c r="F1" s="493"/>
      <c r="G1" s="493"/>
      <c r="H1" s="493"/>
      <c r="I1" s="493"/>
      <c r="J1" s="493"/>
      <c r="K1" s="493"/>
      <c r="L1" s="15"/>
      <c r="M1" s="15"/>
      <c r="N1" s="15"/>
      <c r="O1" s="15"/>
    </row>
    <row r="2" spans="1:15" ht="20.25">
      <c r="A2" s="628" t="s">
        <v>131</v>
      </c>
      <c r="B2" s="628"/>
      <c r="C2" s="628"/>
      <c r="D2" s="628"/>
      <c r="E2" s="628"/>
      <c r="F2" s="628"/>
      <c r="G2" s="628"/>
      <c r="H2" s="628"/>
      <c r="I2" s="628"/>
      <c r="J2" s="628"/>
      <c r="K2" s="628"/>
    </row>
    <row r="3" spans="1:15" ht="20.25">
      <c r="A3" s="628" t="s">
        <v>91</v>
      </c>
      <c r="B3" s="628"/>
      <c r="C3" s="628"/>
      <c r="D3" s="628"/>
      <c r="E3" s="628"/>
      <c r="F3" s="628"/>
      <c r="G3" s="628"/>
      <c r="H3" s="628"/>
      <c r="I3" s="628"/>
      <c r="J3" s="628"/>
      <c r="K3" s="628"/>
    </row>
    <row r="4" spans="1:15" ht="15.75" customHeight="1">
      <c r="A4" s="632" t="s">
        <v>132</v>
      </c>
      <c r="B4" s="632"/>
      <c r="C4" s="632"/>
      <c r="D4" s="632"/>
      <c r="E4" s="632"/>
      <c r="F4" s="632"/>
      <c r="G4" s="632"/>
      <c r="H4" s="632"/>
      <c r="I4" s="632"/>
      <c r="J4" s="632"/>
      <c r="K4" s="632"/>
    </row>
    <row r="5" spans="1:15" ht="15.75" customHeight="1">
      <c r="A5" s="632" t="s">
        <v>92</v>
      </c>
      <c r="B5" s="632"/>
      <c r="C5" s="632"/>
      <c r="D5" s="632"/>
      <c r="E5" s="632"/>
      <c r="F5" s="632"/>
      <c r="G5" s="632"/>
      <c r="H5" s="632"/>
      <c r="I5" s="632"/>
      <c r="J5" s="632"/>
      <c r="K5" s="632"/>
    </row>
    <row r="6" spans="1:15" ht="15.75">
      <c r="A6" s="633" t="s">
        <v>364</v>
      </c>
      <c r="B6" s="633"/>
      <c r="C6" s="625">
        <v>2012</v>
      </c>
      <c r="D6" s="625"/>
      <c r="E6" s="625"/>
      <c r="F6" s="625"/>
      <c r="G6" s="625"/>
      <c r="H6" s="625"/>
      <c r="I6" s="625"/>
      <c r="J6" s="52"/>
      <c r="K6" s="77" t="s">
        <v>363</v>
      </c>
    </row>
    <row r="7" spans="1:15" ht="21" customHeight="1">
      <c r="A7" s="693" t="s">
        <v>109</v>
      </c>
      <c r="B7" s="686" t="s">
        <v>52</v>
      </c>
      <c r="C7" s="686" t="s">
        <v>53</v>
      </c>
      <c r="D7" s="686" t="s">
        <v>54</v>
      </c>
      <c r="E7" s="686" t="s">
        <v>55</v>
      </c>
      <c r="F7" s="686"/>
      <c r="G7" s="686"/>
      <c r="H7" s="686" t="s">
        <v>56</v>
      </c>
      <c r="I7" s="686"/>
      <c r="J7" s="686"/>
      <c r="K7" s="696" t="s">
        <v>106</v>
      </c>
    </row>
    <row r="8" spans="1:15" ht="21" customHeight="1">
      <c r="A8" s="694"/>
      <c r="B8" s="687"/>
      <c r="C8" s="687"/>
      <c r="D8" s="687"/>
      <c r="E8" s="691" t="s">
        <v>57</v>
      </c>
      <c r="F8" s="691"/>
      <c r="G8" s="691"/>
      <c r="H8" s="691" t="s">
        <v>58</v>
      </c>
      <c r="I8" s="691"/>
      <c r="J8" s="691"/>
      <c r="K8" s="697"/>
    </row>
    <row r="9" spans="1:15" ht="21" customHeight="1">
      <c r="A9" s="694"/>
      <c r="B9" s="790" t="s">
        <v>59</v>
      </c>
      <c r="C9" s="692" t="s">
        <v>60</v>
      </c>
      <c r="D9" s="692" t="s">
        <v>61</v>
      </c>
      <c r="E9" s="139" t="s">
        <v>0</v>
      </c>
      <c r="F9" s="139" t="s">
        <v>62</v>
      </c>
      <c r="G9" s="139" t="s">
        <v>63</v>
      </c>
      <c r="H9" s="139" t="s">
        <v>0</v>
      </c>
      <c r="I9" s="139" t="s">
        <v>64</v>
      </c>
      <c r="J9" s="139" t="s">
        <v>65</v>
      </c>
      <c r="K9" s="697"/>
    </row>
    <row r="10" spans="1:15" ht="21" customHeight="1">
      <c r="A10" s="695"/>
      <c r="B10" s="791"/>
      <c r="C10" s="691"/>
      <c r="D10" s="691"/>
      <c r="E10" s="140" t="s">
        <v>4</v>
      </c>
      <c r="F10" s="141" t="s">
        <v>66</v>
      </c>
      <c r="G10" s="141" t="s">
        <v>67</v>
      </c>
      <c r="H10" s="140" t="s">
        <v>4</v>
      </c>
      <c r="I10" s="141" t="s">
        <v>68</v>
      </c>
      <c r="J10" s="141" t="s">
        <v>69</v>
      </c>
      <c r="K10" s="698"/>
    </row>
    <row r="11" spans="1:15" s="6" customFormat="1" ht="58.5" customHeight="1" thickBot="1">
      <c r="A11" s="84" t="s">
        <v>98</v>
      </c>
      <c r="B11" s="81">
        <f>D11-C11</f>
        <v>72009665</v>
      </c>
      <c r="C11" s="67">
        <v>6754433</v>
      </c>
      <c r="D11" s="81">
        <f>H11-E11</f>
        <v>78764098</v>
      </c>
      <c r="E11" s="81">
        <f t="shared" ref="E11:E13" si="0">G11+F11</f>
        <v>24227949</v>
      </c>
      <c r="F11" s="67">
        <v>7998720</v>
      </c>
      <c r="G11" s="67">
        <v>16229229</v>
      </c>
      <c r="H11" s="81">
        <f>J11+I11</f>
        <v>102992047</v>
      </c>
      <c r="I11" s="67">
        <v>11339910</v>
      </c>
      <c r="J11" s="67">
        <v>91652137</v>
      </c>
      <c r="K11" s="83" t="s">
        <v>101</v>
      </c>
    </row>
    <row r="12" spans="1:15" s="6" customFormat="1" ht="58.5" customHeight="1" thickTop="1" thickBot="1">
      <c r="A12" s="142" t="s">
        <v>102</v>
      </c>
      <c r="B12" s="391">
        <f t="shared" ref="B12:B13" si="1">D12-C12</f>
        <v>108343566</v>
      </c>
      <c r="C12" s="144">
        <v>3280392</v>
      </c>
      <c r="D12" s="391">
        <f t="shared" ref="D12:D13" si="2">H12-E12</f>
        <v>111623958</v>
      </c>
      <c r="E12" s="391">
        <f t="shared" si="0"/>
        <v>42377969</v>
      </c>
      <c r="F12" s="144">
        <v>4440990</v>
      </c>
      <c r="G12" s="144">
        <v>37936979</v>
      </c>
      <c r="H12" s="391">
        <f t="shared" ref="H12:H13" si="3">J12+I12</f>
        <v>154001927</v>
      </c>
      <c r="I12" s="144">
        <v>14459386</v>
      </c>
      <c r="J12" s="144">
        <v>139542541</v>
      </c>
      <c r="K12" s="358" t="s">
        <v>103</v>
      </c>
    </row>
    <row r="13" spans="1:15" s="6" customFormat="1" ht="58.5" customHeight="1" thickTop="1">
      <c r="A13" s="388" t="s">
        <v>104</v>
      </c>
      <c r="B13" s="82">
        <f t="shared" si="1"/>
        <v>267161204</v>
      </c>
      <c r="C13" s="74">
        <v>10912854</v>
      </c>
      <c r="D13" s="82">
        <f t="shared" si="2"/>
        <v>278074058</v>
      </c>
      <c r="E13" s="82">
        <f t="shared" si="0"/>
        <v>39327866</v>
      </c>
      <c r="F13" s="74">
        <v>15956456</v>
      </c>
      <c r="G13" s="74">
        <v>23371410</v>
      </c>
      <c r="H13" s="82">
        <f t="shared" si="3"/>
        <v>317401924</v>
      </c>
      <c r="I13" s="74">
        <v>7177947</v>
      </c>
      <c r="J13" s="74">
        <v>310223977</v>
      </c>
      <c r="K13" s="389" t="s">
        <v>105</v>
      </c>
    </row>
    <row r="14" spans="1:15" s="12" customFormat="1" ht="66.75" customHeight="1">
      <c r="A14" s="387" t="s">
        <v>4</v>
      </c>
      <c r="B14" s="135">
        <f t="shared" ref="B14:I14" si="4">B11+B12+B13</f>
        <v>447514435</v>
      </c>
      <c r="C14" s="135">
        <f t="shared" si="4"/>
        <v>20947679</v>
      </c>
      <c r="D14" s="135">
        <f t="shared" si="4"/>
        <v>468462114</v>
      </c>
      <c r="E14" s="135">
        <f t="shared" si="4"/>
        <v>105933784</v>
      </c>
      <c r="F14" s="135">
        <f t="shared" si="4"/>
        <v>28396166</v>
      </c>
      <c r="G14" s="135">
        <f t="shared" si="4"/>
        <v>77537618</v>
      </c>
      <c r="H14" s="135">
        <f t="shared" si="4"/>
        <v>574395898</v>
      </c>
      <c r="I14" s="135">
        <f t="shared" si="4"/>
        <v>32977243</v>
      </c>
      <c r="J14" s="135">
        <f>J11+J12+J13</f>
        <v>541418655</v>
      </c>
      <c r="K14" s="258" t="s">
        <v>0</v>
      </c>
    </row>
    <row r="15" spans="1:15">
      <c r="B15" s="75"/>
      <c r="C15" s="75"/>
      <c r="D15" s="75"/>
      <c r="E15" s="75"/>
      <c r="F15" s="75"/>
      <c r="G15" s="75"/>
      <c r="H15" s="75"/>
      <c r="I15" s="75"/>
      <c r="J15" s="75"/>
    </row>
    <row r="16" spans="1:15">
      <c r="B16" s="3"/>
      <c r="C16" s="3"/>
      <c r="D16" s="3"/>
      <c r="E16" s="3"/>
      <c r="F16" s="3"/>
      <c r="G16" s="3"/>
      <c r="H16" s="3"/>
      <c r="I16" s="3"/>
      <c r="J16" s="3"/>
    </row>
    <row r="17" spans="2:10">
      <c r="B17" s="3"/>
      <c r="C17" s="3"/>
      <c r="D17" s="3"/>
      <c r="E17" s="3"/>
      <c r="F17" s="3"/>
      <c r="G17" s="3"/>
      <c r="H17" s="3"/>
      <c r="I17" s="3"/>
      <c r="J17" s="3"/>
    </row>
    <row r="18" spans="2:10">
      <c r="B18" s="3"/>
      <c r="C18" s="3"/>
      <c r="D18" s="3"/>
      <c r="E18" s="3"/>
      <c r="F18" s="3"/>
      <c r="G18" s="3"/>
      <c r="H18" s="3"/>
      <c r="I18" s="3"/>
      <c r="J18" s="3"/>
    </row>
  </sheetData>
  <mergeCells count="19">
    <mergeCell ref="K7:K10"/>
    <mergeCell ref="E8:G8"/>
    <mergeCell ref="H8:J8"/>
    <mergeCell ref="B9:B10"/>
    <mergeCell ref="C9:C10"/>
    <mergeCell ref="D9:D10"/>
    <mergeCell ref="H7:J7"/>
    <mergeCell ref="A7:A10"/>
    <mergeCell ref="B7:B8"/>
    <mergeCell ref="C7:C8"/>
    <mergeCell ref="D7:D8"/>
    <mergeCell ref="E7:G7"/>
    <mergeCell ref="A6:B6"/>
    <mergeCell ref="C6:I6"/>
    <mergeCell ref="A1:K1"/>
    <mergeCell ref="A2:K2"/>
    <mergeCell ref="A3:K3"/>
    <mergeCell ref="A4:K4"/>
    <mergeCell ref="A5:K5"/>
  </mergeCells>
  <printOptions horizontalCentered="1" verticalCentered="1"/>
  <pageMargins left="0" right="0" top="0"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A3" sqref="A3:B3"/>
    </sheetView>
  </sheetViews>
  <sheetFormatPr defaultRowHeight="23.25"/>
  <cols>
    <col min="1" max="1" width="14.5546875" style="25" customWidth="1"/>
    <col min="2" max="2" width="39.44140625" style="25" customWidth="1"/>
    <col min="3" max="3" width="1.6640625" style="24" bestFit="1" customWidth="1"/>
    <col min="4" max="4" width="39.88671875" style="24" customWidth="1"/>
    <col min="5" max="5" width="14" style="24" customWidth="1"/>
    <col min="6" max="11" width="1.6640625" style="24" bestFit="1" customWidth="1"/>
    <col min="12" max="16384" width="8.88671875" style="24"/>
  </cols>
  <sheetData>
    <row r="1" spans="1:11" s="34" customFormat="1" ht="62.25" customHeight="1">
      <c r="A1" s="515"/>
      <c r="B1" s="515"/>
      <c r="C1" s="515"/>
      <c r="D1" s="515"/>
      <c r="E1" s="515"/>
      <c r="F1" s="35"/>
      <c r="G1" s="35"/>
      <c r="H1" s="35"/>
    </row>
    <row r="2" spans="1:11" s="32" customFormat="1" ht="57.75" customHeight="1">
      <c r="A2" s="516" t="s">
        <v>153</v>
      </c>
      <c r="B2" s="516"/>
      <c r="C2" s="33"/>
      <c r="D2" s="517" t="s">
        <v>152</v>
      </c>
      <c r="E2" s="517"/>
      <c r="F2" s="24"/>
      <c r="G2" s="24"/>
      <c r="H2" s="24"/>
      <c r="I2" s="33"/>
      <c r="J2" s="33"/>
      <c r="K2" s="33"/>
    </row>
    <row r="3" spans="1:11" ht="20.25">
      <c r="A3" s="507" t="s">
        <v>151</v>
      </c>
      <c r="B3" s="507"/>
      <c r="D3" s="518" t="s">
        <v>150</v>
      </c>
      <c r="E3" s="518"/>
    </row>
    <row r="4" spans="1:11" ht="59.25" customHeight="1">
      <c r="A4" s="508" t="s">
        <v>442</v>
      </c>
      <c r="B4" s="508"/>
      <c r="D4" s="513" t="s">
        <v>443</v>
      </c>
      <c r="E4" s="513"/>
    </row>
    <row r="5" spans="1:11" ht="93.75" customHeight="1">
      <c r="A5" s="509" t="s">
        <v>445</v>
      </c>
      <c r="B5" s="509"/>
      <c r="D5" s="514" t="s">
        <v>444</v>
      </c>
      <c r="E5" s="514"/>
    </row>
    <row r="6" spans="1:11" ht="33" customHeight="1">
      <c r="A6" s="508" t="s">
        <v>149</v>
      </c>
      <c r="B6" s="508"/>
      <c r="D6" s="506" t="s">
        <v>148</v>
      </c>
      <c r="E6" s="506"/>
    </row>
    <row r="7" spans="1:11" ht="21.75" customHeight="1">
      <c r="A7" s="31"/>
      <c r="B7" s="30" t="s">
        <v>324</v>
      </c>
      <c r="D7" s="29" t="s">
        <v>316</v>
      </c>
      <c r="E7" s="28" t="s">
        <v>319</v>
      </c>
    </row>
    <row r="8" spans="1:11" ht="21.75" customHeight="1">
      <c r="A8" s="31"/>
      <c r="B8" s="30" t="s">
        <v>325</v>
      </c>
      <c r="D8" s="29" t="s">
        <v>317</v>
      </c>
      <c r="E8" s="28" t="s">
        <v>320</v>
      </c>
    </row>
    <row r="9" spans="1:11" ht="39" customHeight="1">
      <c r="A9" s="31"/>
      <c r="B9" s="30" t="s">
        <v>326</v>
      </c>
      <c r="D9" s="29" t="s">
        <v>318</v>
      </c>
      <c r="E9" s="28" t="s">
        <v>321</v>
      </c>
    </row>
    <row r="10" spans="1:11" s="27" customFormat="1" ht="35.25" customHeight="1">
      <c r="A10" s="505" t="s">
        <v>327</v>
      </c>
      <c r="B10" s="505"/>
      <c r="D10" s="514" t="s">
        <v>322</v>
      </c>
      <c r="E10" s="514"/>
    </row>
    <row r="11" spans="1:11" ht="29.25" customHeight="1">
      <c r="A11" s="511" t="s">
        <v>147</v>
      </c>
      <c r="B11" s="511"/>
      <c r="C11" s="26"/>
      <c r="D11" s="512" t="s">
        <v>146</v>
      </c>
      <c r="E11" s="512"/>
    </row>
    <row r="12" spans="1:11" ht="43.5" customHeight="1">
      <c r="A12" s="505" t="s">
        <v>328</v>
      </c>
      <c r="B12" s="505"/>
      <c r="C12" s="26"/>
      <c r="D12" s="513" t="s">
        <v>323</v>
      </c>
      <c r="E12" s="513"/>
    </row>
    <row r="13" spans="1:11" ht="23.25" customHeight="1">
      <c r="A13" s="510" t="s">
        <v>145</v>
      </c>
      <c r="B13" s="510"/>
      <c r="C13" s="26"/>
      <c r="D13" s="512" t="s">
        <v>144</v>
      </c>
      <c r="E13" s="512"/>
    </row>
    <row r="14" spans="1:11" ht="44.25" customHeight="1">
      <c r="A14" s="505" t="s">
        <v>143</v>
      </c>
      <c r="B14" s="505"/>
      <c r="C14" s="26"/>
      <c r="D14" s="506" t="s">
        <v>142</v>
      </c>
      <c r="E14" s="506"/>
    </row>
    <row r="15" spans="1:11" ht="23.25" customHeight="1">
      <c r="A15" s="511" t="s">
        <v>141</v>
      </c>
      <c r="B15" s="511"/>
      <c r="C15" s="26"/>
      <c r="D15" s="512" t="s">
        <v>140</v>
      </c>
      <c r="E15" s="512"/>
    </row>
    <row r="16" spans="1:11" ht="57" customHeight="1">
      <c r="A16" s="505" t="s">
        <v>380</v>
      </c>
      <c r="B16" s="505"/>
      <c r="C16" s="26"/>
      <c r="D16" s="506" t="s">
        <v>379</v>
      </c>
      <c r="E16" s="506"/>
    </row>
    <row r="17" spans="1:5" ht="44.25" customHeight="1">
      <c r="A17" s="505" t="s">
        <v>139</v>
      </c>
      <c r="B17" s="505"/>
      <c r="C17" s="26"/>
      <c r="D17" s="506" t="s">
        <v>138</v>
      </c>
      <c r="E17" s="506"/>
    </row>
    <row r="18" spans="1:5" ht="60.75" customHeight="1">
      <c r="A18" s="505" t="s">
        <v>137</v>
      </c>
      <c r="B18" s="505"/>
      <c r="C18" s="26"/>
      <c r="D18" s="506" t="s">
        <v>136</v>
      </c>
      <c r="E18" s="506"/>
    </row>
    <row r="19" spans="1:5">
      <c r="A19" s="232"/>
      <c r="B19" s="297"/>
    </row>
    <row r="20" spans="1:5">
      <c r="A20" s="208"/>
    </row>
    <row r="21" spans="1:5">
      <c r="A21" s="232"/>
    </row>
    <row r="22" spans="1:5">
      <c r="A22" s="208"/>
    </row>
    <row r="23" spans="1:5">
      <c r="A23" s="228"/>
    </row>
    <row r="24" spans="1:5">
      <c r="A24" s="208"/>
    </row>
    <row r="25" spans="1:5">
      <c r="A25" s="232"/>
    </row>
    <row r="26" spans="1:5">
      <c r="A26" s="208"/>
    </row>
    <row r="27" spans="1:5">
      <c r="A27" s="228"/>
    </row>
    <row r="28" spans="1:5">
      <c r="A28" s="208"/>
    </row>
    <row r="29" spans="1:5">
      <c r="A29" s="208"/>
    </row>
    <row r="30" spans="1:5">
      <c r="A30" s="232"/>
    </row>
    <row r="31" spans="1:5">
      <c r="A31" s="208"/>
    </row>
    <row r="32" spans="1:5">
      <c r="A32" s="208"/>
    </row>
    <row r="34" spans="1:11">
      <c r="A34" s="208"/>
    </row>
    <row r="36" spans="1:11">
      <c r="A36" s="208"/>
    </row>
    <row r="37" spans="1:11">
      <c r="A37" s="232">
        <v>36</v>
      </c>
    </row>
    <row r="38" spans="1:11">
      <c r="A38" s="208"/>
    </row>
    <row r="39" spans="1:11">
      <c r="A39" s="208"/>
    </row>
    <row r="40" spans="1:11">
      <c r="A40" s="208"/>
      <c r="C40" s="24">
        <f>C13+C16+C18+C20+C22+C24+C26+C28+C29+C31+C32+C34+C36+C38+C39</f>
        <v>0</v>
      </c>
      <c r="D40" s="24" t="e">
        <f t="shared" ref="D40:K40" si="0">D13+D16+D18+D20+D22+D24+D26+D28+D29+D31+D32+D34+D36+D38+D39</f>
        <v>#VALUE!</v>
      </c>
      <c r="E40" s="24">
        <f t="shared" si="0"/>
        <v>0</v>
      </c>
      <c r="F40" s="24">
        <f t="shared" si="0"/>
        <v>0</v>
      </c>
      <c r="G40" s="24">
        <f t="shared" si="0"/>
        <v>0</v>
      </c>
      <c r="H40" s="24">
        <f t="shared" si="0"/>
        <v>0</v>
      </c>
      <c r="I40" s="24">
        <f t="shared" si="0"/>
        <v>0</v>
      </c>
      <c r="J40" s="24">
        <f t="shared" si="0"/>
        <v>0</v>
      </c>
      <c r="K40" s="24">
        <f t="shared" si="0"/>
        <v>0</v>
      </c>
    </row>
    <row r="41" spans="1:11">
      <c r="A41" s="208"/>
    </row>
    <row r="42" spans="1:11">
      <c r="C42" s="24">
        <f>C13+C16+C18+C20+C22+C24+C26+C28+C29+C31+C32+C34+C36+C38+C39</f>
        <v>0</v>
      </c>
      <c r="D42" s="24" t="e">
        <f t="shared" ref="D42:K42" si="1">D13+D16+D18+D20+D22+D24+D26+D28+D29+D31+D32+D34+D36+D38+D39</f>
        <v>#VALUE!</v>
      </c>
      <c r="E42" s="24">
        <f t="shared" si="1"/>
        <v>0</v>
      </c>
      <c r="F42" s="24">
        <f t="shared" si="1"/>
        <v>0</v>
      </c>
      <c r="G42" s="24">
        <f t="shared" si="1"/>
        <v>0</v>
      </c>
      <c r="H42" s="24">
        <f t="shared" si="1"/>
        <v>0</v>
      </c>
      <c r="I42" s="24">
        <f t="shared" si="1"/>
        <v>0</v>
      </c>
      <c r="J42" s="24">
        <f t="shared" si="1"/>
        <v>0</v>
      </c>
      <c r="K42" s="24">
        <f t="shared" si="1"/>
        <v>0</v>
      </c>
    </row>
    <row r="43" spans="1:11">
      <c r="A43" s="208"/>
    </row>
    <row r="44" spans="1:11">
      <c r="A44" s="208"/>
    </row>
    <row r="46" spans="1:11">
      <c r="A46" s="208"/>
    </row>
    <row r="47" spans="1:11">
      <c r="A47" s="208"/>
    </row>
    <row r="49" spans="1:1">
      <c r="A49" s="208"/>
    </row>
    <row r="50" spans="1:1">
      <c r="A50" s="208"/>
    </row>
    <row r="51" spans="1:1">
      <c r="A51" s="208"/>
    </row>
    <row r="53" spans="1:1">
      <c r="A53" s="208"/>
    </row>
    <row r="55" spans="1:1">
      <c r="A55" s="208"/>
    </row>
    <row r="56" spans="1:1">
      <c r="A56" s="208"/>
    </row>
    <row r="57" spans="1:1">
      <c r="A57" s="208"/>
    </row>
    <row r="59" spans="1:1">
      <c r="A59" s="208"/>
    </row>
    <row r="60" spans="1:1">
      <c r="A60" s="208"/>
    </row>
    <row r="61" spans="1:1">
      <c r="A61" s="208"/>
    </row>
    <row r="62" spans="1:1">
      <c r="A62" s="208"/>
    </row>
    <row r="63" spans="1:1">
      <c r="A63" s="208"/>
    </row>
    <row r="65" spans="1:1">
      <c r="A65" s="208"/>
    </row>
    <row r="67" spans="1:1">
      <c r="A67" s="208"/>
    </row>
    <row r="69" spans="1:1">
      <c r="A69" s="208"/>
    </row>
    <row r="71" spans="1:1">
      <c r="A71" s="208"/>
    </row>
    <row r="72" spans="1:1">
      <c r="A72" s="208"/>
    </row>
    <row r="74" spans="1:1">
      <c r="A74" s="208"/>
    </row>
    <row r="77" spans="1:1">
      <c r="A77" s="208"/>
    </row>
    <row r="79" spans="1:1" ht="24" customHeight="1"/>
    <row r="81" spans="3:14">
      <c r="C81" s="218">
        <f t="shared" ref="C81:H81" si="2">C13+C14+C16+C19+C20+C21+C22+C23+C25+C27+C29+C30+C32+C34+C36+C38+C40+C41+C43+C44+C46+C47+C49+C50+C51+C53+C55+C56+C57+C59+C60+C61+C62+C63+C65+C67+C69+C71+C72+C74+C77</f>
        <v>0</v>
      </c>
      <c r="D81" s="218" t="e">
        <f t="shared" si="2"/>
        <v>#VALUE!</v>
      </c>
      <c r="E81" s="218">
        <f t="shared" si="2"/>
        <v>0</v>
      </c>
      <c r="F81" s="218">
        <f t="shared" si="2"/>
        <v>0</v>
      </c>
      <c r="G81" s="218">
        <f t="shared" si="2"/>
        <v>0</v>
      </c>
      <c r="H81" s="218">
        <f t="shared" si="2"/>
        <v>0</v>
      </c>
      <c r="I81" s="218"/>
      <c r="J81" s="218"/>
      <c r="K81" s="218"/>
      <c r="L81" s="218"/>
      <c r="M81" s="218"/>
      <c r="N81" s="218"/>
    </row>
    <row r="82" spans="3:14">
      <c r="C82" s="218"/>
      <c r="D82" s="218"/>
      <c r="E82" s="218"/>
      <c r="F82" s="218"/>
      <c r="G82" s="218"/>
      <c r="H82" s="218"/>
      <c r="I82" s="218"/>
      <c r="J82" s="218"/>
      <c r="K82" s="218"/>
      <c r="L82" s="218"/>
      <c r="M82" s="218"/>
      <c r="N82" s="218"/>
    </row>
  </sheetData>
  <mergeCells count="29">
    <mergeCell ref="A1:E1"/>
    <mergeCell ref="A2:B2"/>
    <mergeCell ref="D2:E2"/>
    <mergeCell ref="D3:E3"/>
    <mergeCell ref="D4:E4"/>
    <mergeCell ref="A14:B14"/>
    <mergeCell ref="D5:E5"/>
    <mergeCell ref="A12:B12"/>
    <mergeCell ref="A11:B11"/>
    <mergeCell ref="A17:B17"/>
    <mergeCell ref="D16:E16"/>
    <mergeCell ref="D10:E10"/>
    <mergeCell ref="D14:E14"/>
    <mergeCell ref="A18:B18"/>
    <mergeCell ref="D17:E17"/>
    <mergeCell ref="D18:E18"/>
    <mergeCell ref="A3:B3"/>
    <mergeCell ref="A4:B4"/>
    <mergeCell ref="A5:B5"/>
    <mergeCell ref="A6:B6"/>
    <mergeCell ref="A10:B10"/>
    <mergeCell ref="A13:B13"/>
    <mergeCell ref="A15:B15"/>
    <mergeCell ref="A16:B16"/>
    <mergeCell ref="D6:E6"/>
    <mergeCell ref="D11:E11"/>
    <mergeCell ref="D12:E12"/>
    <mergeCell ref="D13:E13"/>
    <mergeCell ref="D15:E15"/>
  </mergeCells>
  <printOptions horizontalCentered="1" verticalCentered="1"/>
  <pageMargins left="0" right="0" top="0" bottom="0" header="0.3" footer="0.3"/>
  <pageSetup paperSize="9" orientation="landscape" r:id="rId1"/>
  <rowBreaks count="1" manualBreakCount="1">
    <brk id="12" max="4"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9"/>
  <sheetViews>
    <sheetView view="pageBreakPreview" topLeftCell="A21" zoomScaleNormal="100" zoomScaleSheetLayoutView="100" workbookViewId="0">
      <selection activeCell="G41" sqref="G41"/>
    </sheetView>
  </sheetViews>
  <sheetFormatPr defaultRowHeight="15"/>
  <cols>
    <col min="1" max="1" width="6.77734375" customWidth="1"/>
    <col min="2" max="2" width="30.77734375" customWidth="1"/>
    <col min="3" max="9" width="8.77734375" customWidth="1"/>
    <col min="10" max="10" width="30.77734375" customWidth="1"/>
    <col min="11" max="11" width="6.77734375" customWidth="1"/>
  </cols>
  <sheetData>
    <row r="1" spans="1:11" s="239" customFormat="1">
      <c r="A1" s="699"/>
      <c r="B1" s="699"/>
      <c r="C1" s="699"/>
      <c r="D1" s="699"/>
      <c r="E1" s="699"/>
      <c r="F1" s="699"/>
      <c r="G1" s="699"/>
      <c r="H1" s="699"/>
      <c r="I1" s="699"/>
      <c r="J1" s="699"/>
      <c r="K1" s="699"/>
    </row>
    <row r="2" spans="1:11" s="239" customFormat="1" ht="20.25" customHeight="1">
      <c r="A2" s="700" t="s">
        <v>133</v>
      </c>
      <c r="B2" s="700"/>
      <c r="C2" s="700"/>
      <c r="D2" s="700"/>
      <c r="E2" s="700"/>
      <c r="F2" s="700"/>
      <c r="G2" s="700"/>
      <c r="H2" s="700"/>
      <c r="I2" s="700"/>
      <c r="J2" s="700"/>
      <c r="K2" s="700"/>
    </row>
    <row r="3" spans="1:11" s="239" customFormat="1" ht="20.25">
      <c r="A3" s="700" t="s">
        <v>91</v>
      </c>
      <c r="B3" s="700"/>
      <c r="C3" s="700"/>
      <c r="D3" s="700"/>
      <c r="E3" s="700"/>
      <c r="F3" s="700"/>
      <c r="G3" s="700"/>
      <c r="H3" s="700"/>
      <c r="I3" s="700"/>
      <c r="J3" s="700"/>
      <c r="K3" s="700"/>
    </row>
    <row r="4" spans="1:11" s="239" customFormat="1" ht="15.75" customHeight="1">
      <c r="A4" s="701" t="s">
        <v>134</v>
      </c>
      <c r="B4" s="701"/>
      <c r="C4" s="701"/>
      <c r="D4" s="701"/>
      <c r="E4" s="701"/>
      <c r="F4" s="701"/>
      <c r="G4" s="701"/>
      <c r="H4" s="701"/>
      <c r="I4" s="701"/>
      <c r="J4" s="701"/>
      <c r="K4" s="701"/>
    </row>
    <row r="5" spans="1:11" s="239" customFormat="1" ht="15.75" customHeight="1">
      <c r="A5" s="701" t="s">
        <v>92</v>
      </c>
      <c r="B5" s="701"/>
      <c r="C5" s="701"/>
      <c r="D5" s="701"/>
      <c r="E5" s="701"/>
      <c r="F5" s="701"/>
      <c r="G5" s="701"/>
      <c r="H5" s="701"/>
      <c r="I5" s="701"/>
      <c r="J5" s="701"/>
      <c r="K5" s="701"/>
    </row>
    <row r="6" spans="1:11" s="239" customFormat="1" ht="15.75">
      <c r="A6" s="704" t="s">
        <v>516</v>
      </c>
      <c r="B6" s="704"/>
      <c r="C6" s="705"/>
      <c r="D6" s="705"/>
      <c r="E6" s="705"/>
      <c r="F6" s="705"/>
      <c r="G6" s="705"/>
      <c r="H6" s="705"/>
      <c r="I6" s="705"/>
      <c r="K6" s="264" t="s">
        <v>515</v>
      </c>
    </row>
    <row r="7" spans="1:11" s="239" customFormat="1" ht="29.25" customHeight="1">
      <c r="A7" s="713" t="s">
        <v>370</v>
      </c>
      <c r="B7" s="706" t="s">
        <v>3</v>
      </c>
      <c r="C7" s="717" t="s">
        <v>337</v>
      </c>
      <c r="D7" s="718"/>
      <c r="E7" s="715" t="s">
        <v>73</v>
      </c>
      <c r="F7" s="715" t="s">
        <v>72</v>
      </c>
      <c r="G7" s="715" t="s">
        <v>71</v>
      </c>
      <c r="H7" s="715" t="s">
        <v>70</v>
      </c>
      <c r="I7" s="715" t="s">
        <v>331</v>
      </c>
      <c r="J7" s="719" t="s">
        <v>7</v>
      </c>
      <c r="K7" s="720"/>
    </row>
    <row r="8" spans="1:11" s="239" customFormat="1" ht="29.25" customHeight="1">
      <c r="A8" s="714"/>
      <c r="B8" s="707"/>
      <c r="C8" s="709" t="s">
        <v>338</v>
      </c>
      <c r="D8" s="710"/>
      <c r="E8" s="716"/>
      <c r="F8" s="716"/>
      <c r="G8" s="716"/>
      <c r="H8" s="716"/>
      <c r="I8" s="716"/>
      <c r="J8" s="721"/>
      <c r="K8" s="722"/>
    </row>
    <row r="9" spans="1:11" s="239" customFormat="1" ht="29.25" customHeight="1">
      <c r="A9" s="711" t="s">
        <v>50</v>
      </c>
      <c r="B9" s="707"/>
      <c r="C9" s="265" t="s">
        <v>74</v>
      </c>
      <c r="D9" s="352" t="s">
        <v>13</v>
      </c>
      <c r="E9" s="702" t="s">
        <v>336</v>
      </c>
      <c r="F9" s="702" t="s">
        <v>335</v>
      </c>
      <c r="G9" s="702" t="s">
        <v>334</v>
      </c>
      <c r="H9" s="702" t="s">
        <v>333</v>
      </c>
      <c r="I9" s="702" t="s">
        <v>332</v>
      </c>
      <c r="J9" s="721"/>
      <c r="K9" s="722"/>
    </row>
    <row r="10" spans="1:11" s="239" customFormat="1" ht="29.25" customHeight="1">
      <c r="A10" s="712"/>
      <c r="B10" s="708"/>
      <c r="C10" s="351" t="s">
        <v>76</v>
      </c>
      <c r="D10" s="351" t="s">
        <v>75</v>
      </c>
      <c r="E10" s="703"/>
      <c r="F10" s="703"/>
      <c r="G10" s="703"/>
      <c r="H10" s="703"/>
      <c r="I10" s="703"/>
      <c r="J10" s="723"/>
      <c r="K10" s="724"/>
    </row>
    <row r="11" spans="1:11" ht="16.5" thickBot="1">
      <c r="A11" s="412" t="s">
        <v>87</v>
      </c>
      <c r="B11" s="134" t="s">
        <v>300</v>
      </c>
      <c r="C11" s="357">
        <v>366895300</v>
      </c>
      <c r="D11" s="357">
        <v>11229635</v>
      </c>
      <c r="E11" s="357">
        <v>10072521</v>
      </c>
      <c r="F11" s="357">
        <v>11090435</v>
      </c>
      <c r="G11" s="390">
        <v>5.58</v>
      </c>
      <c r="H11" s="390">
        <v>3.6</v>
      </c>
      <c r="I11" s="357">
        <v>287416</v>
      </c>
      <c r="J11" s="803" t="s">
        <v>446</v>
      </c>
      <c r="K11" s="803"/>
    </row>
    <row r="12" spans="1:11" ht="35.25" thickTop="1" thickBot="1">
      <c r="A12" s="413">
        <v>11</v>
      </c>
      <c r="B12" s="196" t="s">
        <v>471</v>
      </c>
      <c r="C12" s="356">
        <v>366808461</v>
      </c>
      <c r="D12" s="356">
        <v>11210158</v>
      </c>
      <c r="E12" s="356">
        <v>10202874</v>
      </c>
      <c r="F12" s="356" t="s">
        <v>505</v>
      </c>
      <c r="G12" s="354">
        <v>5.58</v>
      </c>
      <c r="H12" s="354">
        <v>3.58</v>
      </c>
      <c r="I12" s="356">
        <v>290690</v>
      </c>
      <c r="J12" s="796" t="s">
        <v>470</v>
      </c>
      <c r="K12" s="796"/>
    </row>
    <row r="13" spans="1:11" ht="16.5" thickTop="1" thickBot="1">
      <c r="A13" s="260">
        <v>111</v>
      </c>
      <c r="B13" s="132" t="s">
        <v>447</v>
      </c>
      <c r="C13" s="355">
        <v>364296194</v>
      </c>
      <c r="D13" s="355">
        <v>9288929</v>
      </c>
      <c r="E13" s="355" t="s">
        <v>506</v>
      </c>
      <c r="F13" s="355">
        <v>21419950</v>
      </c>
      <c r="G13" s="354" t="s">
        <v>507</v>
      </c>
      <c r="H13" s="354" t="s">
        <v>508</v>
      </c>
      <c r="I13" s="355" t="s">
        <v>509</v>
      </c>
      <c r="J13" s="792" t="s">
        <v>448</v>
      </c>
      <c r="K13" s="792"/>
    </row>
    <row r="14" spans="1:11" ht="24" customHeight="1" thickTop="1" thickBot="1">
      <c r="A14" s="261">
        <v>112</v>
      </c>
      <c r="B14" s="198" t="s">
        <v>449</v>
      </c>
      <c r="C14" s="356">
        <v>2512267</v>
      </c>
      <c r="D14" s="356">
        <v>1921229</v>
      </c>
      <c r="E14" s="356">
        <v>264684</v>
      </c>
      <c r="F14" s="356">
        <v>424514</v>
      </c>
      <c r="G14" s="354">
        <v>24.57</v>
      </c>
      <c r="H14" s="354">
        <v>13.08</v>
      </c>
      <c r="I14" s="356">
        <v>102701</v>
      </c>
      <c r="J14" s="802" t="s">
        <v>450</v>
      </c>
      <c r="K14" s="802"/>
    </row>
    <row r="15" spans="1:11" ht="16.5" thickTop="1" thickBot="1">
      <c r="A15" s="392">
        <v>14</v>
      </c>
      <c r="B15" s="133" t="s">
        <v>451</v>
      </c>
      <c r="C15" s="355">
        <v>86839</v>
      </c>
      <c r="D15" s="355">
        <v>19477</v>
      </c>
      <c r="E15" s="355">
        <v>231242</v>
      </c>
      <c r="F15" s="355">
        <v>472431</v>
      </c>
      <c r="G15" s="354">
        <v>6.63</v>
      </c>
      <c r="H15" s="354">
        <v>44.42</v>
      </c>
      <c r="I15" s="355">
        <v>38417</v>
      </c>
      <c r="J15" s="794" t="s">
        <v>452</v>
      </c>
      <c r="K15" s="794"/>
    </row>
    <row r="16" spans="1:11" ht="17.25" thickTop="1" thickBot="1">
      <c r="A16" s="415" t="s">
        <v>88</v>
      </c>
      <c r="B16" s="414" t="s">
        <v>301</v>
      </c>
      <c r="C16" s="356">
        <v>60002664</v>
      </c>
      <c r="D16" s="356">
        <v>6599759</v>
      </c>
      <c r="E16" s="356">
        <v>901515</v>
      </c>
      <c r="F16" s="356">
        <v>1606776</v>
      </c>
      <c r="G16" s="354">
        <v>2.99</v>
      </c>
      <c r="H16" s="354">
        <v>40.909999999999997</v>
      </c>
      <c r="I16" s="356">
        <v>83712</v>
      </c>
      <c r="J16" s="793" t="s">
        <v>453</v>
      </c>
      <c r="K16" s="793"/>
    </row>
    <row r="17" spans="1:11" ht="16.5" thickTop="1" thickBot="1">
      <c r="A17" s="392">
        <v>15</v>
      </c>
      <c r="B17" s="133" t="s">
        <v>472</v>
      </c>
      <c r="C17" s="355">
        <v>161816</v>
      </c>
      <c r="D17" s="355">
        <v>215027</v>
      </c>
      <c r="E17" s="355">
        <v>70700</v>
      </c>
      <c r="F17" s="355">
        <v>258176</v>
      </c>
      <c r="G17" s="354">
        <v>23.21</v>
      </c>
      <c r="H17" s="354">
        <v>49.41</v>
      </c>
      <c r="I17" s="355">
        <v>32858</v>
      </c>
      <c r="J17" s="794" t="s">
        <v>454</v>
      </c>
      <c r="K17" s="794"/>
    </row>
    <row r="18" spans="1:11" ht="16.5" thickTop="1" thickBot="1">
      <c r="A18" s="413">
        <v>17</v>
      </c>
      <c r="B18" s="196" t="s">
        <v>455</v>
      </c>
      <c r="C18" s="356">
        <v>14205</v>
      </c>
      <c r="D18" s="356">
        <v>11438</v>
      </c>
      <c r="E18" s="356">
        <v>44326</v>
      </c>
      <c r="F18" s="356">
        <v>93226</v>
      </c>
      <c r="G18" s="354">
        <v>5.4</v>
      </c>
      <c r="H18" s="354">
        <v>47.05</v>
      </c>
      <c r="I18" s="356">
        <v>19353</v>
      </c>
      <c r="J18" s="796" t="s">
        <v>456</v>
      </c>
      <c r="K18" s="796"/>
    </row>
    <row r="19" spans="1:11" ht="24" thickTop="1" thickBot="1">
      <c r="A19" s="392">
        <v>18</v>
      </c>
      <c r="B19" s="133" t="s">
        <v>473</v>
      </c>
      <c r="C19" s="355">
        <v>462145</v>
      </c>
      <c r="D19" s="355">
        <v>146487</v>
      </c>
      <c r="E19" s="355">
        <v>86569</v>
      </c>
      <c r="F19" s="355">
        <v>133353</v>
      </c>
      <c r="G19" s="354">
        <v>9.1</v>
      </c>
      <c r="H19" s="354">
        <v>25.98</v>
      </c>
      <c r="I19" s="355">
        <v>20761</v>
      </c>
      <c r="J19" s="794" t="s">
        <v>457</v>
      </c>
      <c r="K19" s="794"/>
    </row>
    <row r="20" spans="1:11" ht="35.25" thickTop="1" thickBot="1">
      <c r="A20" s="413">
        <v>19</v>
      </c>
      <c r="B20" s="196" t="s">
        <v>474</v>
      </c>
      <c r="C20" s="356">
        <v>4853</v>
      </c>
      <c r="D20" s="356">
        <v>2252</v>
      </c>
      <c r="E20" s="356">
        <v>74645</v>
      </c>
      <c r="F20" s="356">
        <v>125111</v>
      </c>
      <c r="G20" s="354">
        <v>10.01</v>
      </c>
      <c r="H20" s="354">
        <v>30.33</v>
      </c>
      <c r="I20" s="356">
        <v>22742</v>
      </c>
      <c r="J20" s="796" t="s">
        <v>475</v>
      </c>
      <c r="K20" s="796"/>
    </row>
    <row r="21" spans="1:11" ht="35.25" thickTop="1" thickBot="1">
      <c r="A21" s="392">
        <v>20</v>
      </c>
      <c r="B21" s="133" t="s">
        <v>498</v>
      </c>
      <c r="C21" s="355">
        <v>117273</v>
      </c>
      <c r="D21" s="355">
        <v>90857</v>
      </c>
      <c r="E21" s="355">
        <v>72358</v>
      </c>
      <c r="F21" s="355">
        <v>158053</v>
      </c>
      <c r="G21" s="354">
        <v>9.69</v>
      </c>
      <c r="H21" s="354">
        <v>44.53</v>
      </c>
      <c r="I21" s="355">
        <v>30095</v>
      </c>
      <c r="J21" s="794" t="s">
        <v>476</v>
      </c>
      <c r="K21" s="794"/>
    </row>
    <row r="22" spans="1:11" ht="16.5" thickTop="1" thickBot="1">
      <c r="A22" s="413">
        <v>21</v>
      </c>
      <c r="B22" s="196" t="s">
        <v>458</v>
      </c>
      <c r="C22" s="356">
        <v>30985</v>
      </c>
      <c r="D22" s="356">
        <v>12700</v>
      </c>
      <c r="E22" s="356">
        <v>92264</v>
      </c>
      <c r="F22" s="356">
        <v>185908</v>
      </c>
      <c r="G22" s="354">
        <v>4.83</v>
      </c>
      <c r="H22" s="354">
        <v>45.54</v>
      </c>
      <c r="I22" s="356">
        <v>26079</v>
      </c>
      <c r="J22" s="796" t="s">
        <v>459</v>
      </c>
      <c r="K22" s="796"/>
    </row>
    <row r="23" spans="1:11" ht="24" thickTop="1" thickBot="1">
      <c r="A23" s="392">
        <v>22</v>
      </c>
      <c r="B23" s="133" t="s">
        <v>483</v>
      </c>
      <c r="C23" s="355">
        <v>413059</v>
      </c>
      <c r="D23" s="355">
        <v>234248</v>
      </c>
      <c r="E23" s="355">
        <v>189301</v>
      </c>
      <c r="F23" s="355">
        <v>278163</v>
      </c>
      <c r="G23" s="354">
        <v>8.92</v>
      </c>
      <c r="H23" s="354">
        <v>23.02</v>
      </c>
      <c r="I23" s="355">
        <v>62583</v>
      </c>
      <c r="J23" s="794" t="s">
        <v>496</v>
      </c>
      <c r="K23" s="794"/>
    </row>
    <row r="24" spans="1:11" ht="16.5" thickTop="1" thickBot="1">
      <c r="A24" s="413">
        <v>23</v>
      </c>
      <c r="B24" s="196" t="s">
        <v>495</v>
      </c>
      <c r="C24" s="356">
        <v>14771437</v>
      </c>
      <c r="D24" s="356">
        <v>1310469</v>
      </c>
      <c r="E24" s="356">
        <v>6265096</v>
      </c>
      <c r="F24" s="356">
        <v>15208715</v>
      </c>
      <c r="G24" s="354">
        <v>1.28</v>
      </c>
      <c r="H24" s="354">
        <v>57.53</v>
      </c>
      <c r="I24" s="356">
        <v>496954</v>
      </c>
      <c r="J24" s="796" t="s">
        <v>460</v>
      </c>
      <c r="K24" s="796"/>
    </row>
    <row r="25" spans="1:11" ht="24" thickTop="1" thickBot="1">
      <c r="A25" s="392">
        <v>24</v>
      </c>
      <c r="B25" s="133" t="s">
        <v>494</v>
      </c>
      <c r="C25" s="355">
        <v>40463066</v>
      </c>
      <c r="D25" s="355">
        <v>2093153</v>
      </c>
      <c r="E25" s="355">
        <v>5587827</v>
      </c>
      <c r="F25" s="355">
        <v>7050240</v>
      </c>
      <c r="G25" s="354">
        <v>1.78</v>
      </c>
      <c r="H25" s="354">
        <v>18.97</v>
      </c>
      <c r="I25" s="355">
        <v>262992</v>
      </c>
      <c r="J25" s="794" t="s">
        <v>461</v>
      </c>
      <c r="K25" s="794"/>
    </row>
    <row r="26" spans="1:11" ht="16.5" thickTop="1" thickBot="1">
      <c r="A26" s="413">
        <v>25</v>
      </c>
      <c r="B26" s="196" t="s">
        <v>493</v>
      </c>
      <c r="C26" s="356">
        <v>247264</v>
      </c>
      <c r="D26" s="356">
        <v>122963</v>
      </c>
      <c r="E26" s="356">
        <v>138551</v>
      </c>
      <c r="F26" s="356">
        <v>347819</v>
      </c>
      <c r="G26" s="354">
        <v>4.57</v>
      </c>
      <c r="H26" s="354">
        <v>55.59</v>
      </c>
      <c r="I26" s="356">
        <v>40395</v>
      </c>
      <c r="J26" s="796" t="s">
        <v>462</v>
      </c>
      <c r="K26" s="796"/>
    </row>
    <row r="27" spans="1:11" ht="24" thickTop="1" thickBot="1">
      <c r="A27" s="392">
        <v>26</v>
      </c>
      <c r="B27" s="133" t="s">
        <v>492</v>
      </c>
      <c r="C27" s="355">
        <v>858670</v>
      </c>
      <c r="D27" s="355">
        <v>614400</v>
      </c>
      <c r="E27" s="355">
        <v>115855</v>
      </c>
      <c r="F27" s="355">
        <v>342733</v>
      </c>
      <c r="G27" s="354">
        <v>5.86</v>
      </c>
      <c r="H27" s="354">
        <v>60.34</v>
      </c>
      <c r="I27" s="355">
        <v>36063</v>
      </c>
      <c r="J27" s="794" t="s">
        <v>463</v>
      </c>
      <c r="K27" s="794"/>
    </row>
    <row r="28" spans="1:11" ht="16.5" thickTop="1" thickBot="1">
      <c r="A28" s="413">
        <v>27</v>
      </c>
      <c r="B28" s="196" t="s">
        <v>464</v>
      </c>
      <c r="C28" s="356">
        <v>1615883</v>
      </c>
      <c r="D28" s="356">
        <v>1115225</v>
      </c>
      <c r="E28" s="356">
        <v>728623</v>
      </c>
      <c r="F28" s="356">
        <v>2721275</v>
      </c>
      <c r="G28" s="354">
        <v>6.37</v>
      </c>
      <c r="H28" s="354">
        <v>66.849999999999994</v>
      </c>
      <c r="I28" s="356">
        <v>193113</v>
      </c>
      <c r="J28" s="796" t="s">
        <v>465</v>
      </c>
      <c r="K28" s="796"/>
    </row>
    <row r="29" spans="1:11" ht="24" thickTop="1" thickBot="1">
      <c r="A29" s="392">
        <v>28</v>
      </c>
      <c r="B29" s="133" t="s">
        <v>479</v>
      </c>
      <c r="C29" s="355">
        <v>465928</v>
      </c>
      <c r="D29" s="355">
        <v>411071</v>
      </c>
      <c r="E29" s="355">
        <v>67176</v>
      </c>
      <c r="F29" s="355">
        <v>173794</v>
      </c>
      <c r="G29" s="354">
        <v>7.52</v>
      </c>
      <c r="H29" s="354">
        <v>53.83</v>
      </c>
      <c r="I29" s="355">
        <v>28764</v>
      </c>
      <c r="J29" s="794" t="s">
        <v>477</v>
      </c>
      <c r="K29" s="794"/>
    </row>
    <row r="30" spans="1:11" ht="15.75" thickTop="1">
      <c r="A30" s="455">
        <v>29</v>
      </c>
      <c r="B30" s="456" t="s">
        <v>480</v>
      </c>
      <c r="C30" s="459">
        <v>121637</v>
      </c>
      <c r="D30" s="459">
        <v>50484</v>
      </c>
      <c r="E30" s="459">
        <v>98410</v>
      </c>
      <c r="F30" s="459">
        <v>157917</v>
      </c>
      <c r="G30" s="460">
        <v>6.56</v>
      </c>
      <c r="H30" s="460">
        <v>31.12</v>
      </c>
      <c r="I30" s="459">
        <v>27452</v>
      </c>
      <c r="J30" s="797" t="s">
        <v>478</v>
      </c>
      <c r="K30" s="797"/>
    </row>
    <row r="31" spans="1:11" ht="24" customHeight="1" thickBot="1">
      <c r="A31" s="453">
        <v>31</v>
      </c>
      <c r="B31" s="454" t="s">
        <v>481</v>
      </c>
      <c r="C31" s="357">
        <v>107856</v>
      </c>
      <c r="D31" s="357">
        <v>39486</v>
      </c>
      <c r="E31" s="357">
        <v>160519</v>
      </c>
      <c r="F31" s="357">
        <v>513964</v>
      </c>
      <c r="G31" s="390">
        <v>2.61</v>
      </c>
      <c r="H31" s="390">
        <v>66.16</v>
      </c>
      <c r="I31" s="357">
        <v>38941</v>
      </c>
      <c r="J31" s="799" t="s">
        <v>491</v>
      </c>
      <c r="K31" s="799"/>
    </row>
    <row r="32" spans="1:11" ht="24" customHeight="1" thickTop="1" thickBot="1">
      <c r="A32" s="413">
        <v>33</v>
      </c>
      <c r="B32" s="196" t="s">
        <v>482</v>
      </c>
      <c r="C32" s="356">
        <v>-14884</v>
      </c>
      <c r="D32" s="356">
        <v>4921</v>
      </c>
      <c r="E32" s="356">
        <v>-33200</v>
      </c>
      <c r="F32" s="356">
        <v>247071</v>
      </c>
      <c r="G32" s="354">
        <v>28.53</v>
      </c>
      <c r="H32" s="354">
        <v>84.9</v>
      </c>
      <c r="I32" s="356">
        <v>73446</v>
      </c>
      <c r="J32" s="796" t="s">
        <v>490</v>
      </c>
      <c r="K32" s="796"/>
    </row>
    <row r="33" spans="1:11" ht="24" customHeight="1" thickTop="1" thickBot="1">
      <c r="A33" s="392">
        <v>34</v>
      </c>
      <c r="B33" s="133" t="s">
        <v>488</v>
      </c>
      <c r="C33" s="355">
        <v>23503</v>
      </c>
      <c r="D33" s="355">
        <v>7422</v>
      </c>
      <c r="E33" s="355">
        <v>80277</v>
      </c>
      <c r="F33" s="355">
        <v>161238</v>
      </c>
      <c r="G33" s="354">
        <v>3.24</v>
      </c>
      <c r="H33" s="354">
        <v>46.98</v>
      </c>
      <c r="I33" s="355">
        <v>18649</v>
      </c>
      <c r="J33" s="794" t="s">
        <v>489</v>
      </c>
      <c r="K33" s="794"/>
    </row>
    <row r="34" spans="1:11" ht="16.5" thickTop="1" thickBot="1">
      <c r="A34" s="413">
        <v>35</v>
      </c>
      <c r="B34" s="196" t="s">
        <v>466</v>
      </c>
      <c r="C34" s="356">
        <v>4515</v>
      </c>
      <c r="D34" s="356">
        <v>861</v>
      </c>
      <c r="E34" s="356">
        <v>180887</v>
      </c>
      <c r="F34" s="356">
        <v>234552</v>
      </c>
      <c r="G34" s="354">
        <v>3.26</v>
      </c>
      <c r="H34" s="354">
        <v>19.62</v>
      </c>
      <c r="I34" s="356">
        <v>35889</v>
      </c>
      <c r="J34" s="796" t="s">
        <v>467</v>
      </c>
      <c r="K34" s="796"/>
    </row>
    <row r="35" spans="1:11" ht="24" thickTop="1" thickBot="1">
      <c r="A35" s="392">
        <v>36</v>
      </c>
      <c r="B35" s="133" t="s">
        <v>487</v>
      </c>
      <c r="C35" s="355">
        <v>132819</v>
      </c>
      <c r="D35" s="355">
        <v>109010</v>
      </c>
      <c r="E35" s="355">
        <v>89506</v>
      </c>
      <c r="F35" s="355">
        <v>172909</v>
      </c>
      <c r="G35" s="354">
        <v>7.2</v>
      </c>
      <c r="H35" s="354">
        <v>41.03</v>
      </c>
      <c r="I35" s="355">
        <v>35636</v>
      </c>
      <c r="J35" s="794" t="s">
        <v>486</v>
      </c>
      <c r="K35" s="794"/>
    </row>
    <row r="36" spans="1:11" ht="24" thickTop="1" thickBot="1">
      <c r="A36" s="413">
        <v>37</v>
      </c>
      <c r="B36" s="196" t="s">
        <v>485</v>
      </c>
      <c r="C36" s="356">
        <v>634</v>
      </c>
      <c r="D36" s="356">
        <v>7285</v>
      </c>
      <c r="E36" s="356">
        <v>60990</v>
      </c>
      <c r="F36" s="356">
        <v>175893</v>
      </c>
      <c r="G36" s="354">
        <v>13.77</v>
      </c>
      <c r="H36" s="354">
        <v>51.56</v>
      </c>
      <c r="I36" s="356">
        <v>46699</v>
      </c>
      <c r="J36" s="796" t="s">
        <v>484</v>
      </c>
      <c r="K36" s="796"/>
    </row>
    <row r="37" spans="1:11" ht="17.25" thickTop="1" thickBot="1">
      <c r="A37" s="412" t="s">
        <v>89</v>
      </c>
      <c r="B37" s="134" t="s">
        <v>302</v>
      </c>
      <c r="C37" s="355">
        <v>1771460</v>
      </c>
      <c r="D37" s="355">
        <v>1015620</v>
      </c>
      <c r="E37" s="355">
        <v>699955</v>
      </c>
      <c r="F37" s="355">
        <v>2848328</v>
      </c>
      <c r="G37" s="354">
        <v>2.96</v>
      </c>
      <c r="H37" s="354">
        <v>72.47</v>
      </c>
      <c r="I37" s="355">
        <v>211587</v>
      </c>
      <c r="J37" s="800" t="s">
        <v>468</v>
      </c>
      <c r="K37" s="800"/>
    </row>
    <row r="38" spans="1:11" ht="15.75" thickTop="1">
      <c r="A38" s="416">
        <v>40</v>
      </c>
      <c r="B38" s="417" t="s">
        <v>469</v>
      </c>
      <c r="C38" s="422">
        <v>1771460</v>
      </c>
      <c r="D38" s="422">
        <v>1015620</v>
      </c>
      <c r="E38" s="422">
        <v>699955</v>
      </c>
      <c r="F38" s="422">
        <v>2848328</v>
      </c>
      <c r="G38" s="423">
        <v>2.96</v>
      </c>
      <c r="H38" s="423">
        <v>72.47</v>
      </c>
      <c r="I38" s="422">
        <v>211587</v>
      </c>
      <c r="J38" s="801" t="s">
        <v>468</v>
      </c>
      <c r="K38" s="801"/>
    </row>
    <row r="39" spans="1:11" ht="30" customHeight="1" thickBot="1">
      <c r="A39" s="795" t="s">
        <v>4</v>
      </c>
      <c r="B39" s="795"/>
      <c r="C39" s="424">
        <v>428669424</v>
      </c>
      <c r="D39" s="424">
        <v>18845014</v>
      </c>
      <c r="E39" s="424">
        <v>3806964</v>
      </c>
      <c r="F39" s="424">
        <v>4667836</v>
      </c>
      <c r="G39" s="425">
        <v>4.9400000000000004</v>
      </c>
      <c r="H39" s="425">
        <v>13.5</v>
      </c>
      <c r="I39" s="424">
        <v>153574</v>
      </c>
      <c r="J39" s="803" t="s">
        <v>0</v>
      </c>
      <c r="K39" s="803"/>
    </row>
  </sheetData>
  <mergeCells count="53">
    <mergeCell ref="A39:B39"/>
    <mergeCell ref="J11:K11"/>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7:K10"/>
    <mergeCell ref="C8:D8"/>
    <mergeCell ref="A9:A10"/>
    <mergeCell ref="E9:E10"/>
    <mergeCell ref="F9:F10"/>
    <mergeCell ref="G9:G10"/>
    <mergeCell ref="H9:H10"/>
    <mergeCell ref="I9:I10"/>
    <mergeCell ref="J16:K16"/>
    <mergeCell ref="J17:K17"/>
    <mergeCell ref="J12:K12"/>
    <mergeCell ref="J13:K13"/>
    <mergeCell ref="J14:K14"/>
    <mergeCell ref="J15:K15"/>
    <mergeCell ref="J22:K22"/>
    <mergeCell ref="J23:K23"/>
    <mergeCell ref="J21:K21"/>
    <mergeCell ref="J20:K20"/>
    <mergeCell ref="J18:K18"/>
    <mergeCell ref="J19:K19"/>
    <mergeCell ref="J28:K28"/>
    <mergeCell ref="J26:K26"/>
    <mergeCell ref="J27:K27"/>
    <mergeCell ref="J24:K24"/>
    <mergeCell ref="J25:K25"/>
    <mergeCell ref="J33:K33"/>
    <mergeCell ref="J32:K32"/>
    <mergeCell ref="J31:K31"/>
    <mergeCell ref="J29:K29"/>
    <mergeCell ref="J30:K30"/>
    <mergeCell ref="J39:K39"/>
    <mergeCell ref="J36:K36"/>
    <mergeCell ref="J38:K38"/>
    <mergeCell ref="J37:K37"/>
    <mergeCell ref="J34:K34"/>
    <mergeCell ref="J35:K35"/>
  </mergeCells>
  <printOptions horizontalCentered="1"/>
  <pageMargins left="0" right="0" top="0.39370078740157483" bottom="0" header="0.31496062992125984" footer="0.31496062992125984"/>
  <pageSetup paperSize="9" scale="85" orientation="landscape" r:id="rId1"/>
  <rowBreaks count="1" manualBreakCount="1">
    <brk id="30" max="10"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1" sqref="A11"/>
    </sheetView>
  </sheetViews>
  <sheetFormatPr defaultRowHeight="12.75"/>
  <cols>
    <col min="1" max="1" width="63.109375" style="44" customWidth="1"/>
    <col min="2" max="16384" width="8.88671875" style="44"/>
  </cols>
  <sheetData>
    <row r="1" spans="1:1" ht="229.5" customHeight="1">
      <c r="A1" s="125" t="s">
        <v>501</v>
      </c>
    </row>
  </sheetData>
  <printOptions horizontalCentered="1" verticalCentere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D4" sqref="D4:E4"/>
    </sheetView>
  </sheetViews>
  <sheetFormatPr defaultRowHeight="23.25"/>
  <cols>
    <col min="1" max="1" width="15.21875" style="25" customWidth="1"/>
    <col min="2" max="2" width="39.44140625" style="25" customWidth="1"/>
    <col min="3" max="3" width="1.6640625" style="24" bestFit="1" customWidth="1"/>
    <col min="4" max="4" width="39.109375" style="24" bestFit="1" customWidth="1"/>
    <col min="5" max="5" width="12.5546875" style="24" bestFit="1" customWidth="1"/>
    <col min="6" max="11" width="1.6640625" style="24" bestFit="1" customWidth="1"/>
    <col min="12" max="16384" width="8.88671875" style="24"/>
  </cols>
  <sheetData>
    <row r="1" spans="1:12" s="34" customFormat="1" ht="49.5" customHeight="1">
      <c r="A1" s="515"/>
      <c r="B1" s="515"/>
      <c r="C1" s="515"/>
      <c r="D1" s="515"/>
      <c r="E1" s="515"/>
      <c r="F1" s="35"/>
      <c r="G1" s="35"/>
      <c r="H1" s="35"/>
    </row>
    <row r="2" spans="1:12" s="42" customFormat="1" ht="42" customHeight="1">
      <c r="A2" s="43"/>
      <c r="E2" s="43"/>
    </row>
    <row r="3" spans="1:12" ht="20.25" customHeight="1">
      <c r="A3" s="523" t="s">
        <v>171</v>
      </c>
      <c r="B3" s="523"/>
      <c r="D3" s="524" t="s">
        <v>604</v>
      </c>
      <c r="E3" s="525"/>
    </row>
    <row r="4" spans="1:12" ht="23.25" customHeight="1">
      <c r="A4" s="519" t="s">
        <v>170</v>
      </c>
      <c r="B4" s="519"/>
      <c r="D4" s="520" t="s">
        <v>367</v>
      </c>
      <c r="E4" s="520"/>
    </row>
    <row r="5" spans="1:12" ht="21.75" customHeight="1">
      <c r="A5" s="41" t="s">
        <v>169</v>
      </c>
      <c r="B5" s="40" t="s">
        <v>168</v>
      </c>
      <c r="D5" s="39" t="s">
        <v>167</v>
      </c>
      <c r="E5" s="38" t="s">
        <v>166</v>
      </c>
      <c r="J5" s="37"/>
      <c r="K5" s="36"/>
      <c r="L5" s="36"/>
    </row>
    <row r="6" spans="1:12" ht="36">
      <c r="A6" s="41" t="s">
        <v>165</v>
      </c>
      <c r="B6" s="40" t="s">
        <v>164</v>
      </c>
      <c r="D6" s="39" t="s">
        <v>163</v>
      </c>
      <c r="E6" s="38" t="s">
        <v>162</v>
      </c>
      <c r="J6" s="37"/>
      <c r="K6" s="36"/>
      <c r="L6" s="36"/>
    </row>
    <row r="7" spans="1:12" ht="36">
      <c r="A7" s="41" t="s">
        <v>161</v>
      </c>
      <c r="B7" s="40" t="s">
        <v>160</v>
      </c>
      <c r="D7" s="39" t="s">
        <v>159</v>
      </c>
      <c r="E7" s="38" t="s">
        <v>158</v>
      </c>
      <c r="J7" s="37"/>
      <c r="K7" s="36"/>
      <c r="L7" s="36"/>
    </row>
    <row r="8" spans="1:12" ht="36">
      <c r="A8" s="41" t="s">
        <v>157</v>
      </c>
      <c r="B8" s="40" t="s">
        <v>369</v>
      </c>
      <c r="D8" s="39" t="s">
        <v>368</v>
      </c>
      <c r="E8" s="38" t="s">
        <v>156</v>
      </c>
      <c r="J8" s="37"/>
      <c r="K8" s="36"/>
      <c r="L8" s="36"/>
    </row>
    <row r="9" spans="1:12" ht="47.25" customHeight="1">
      <c r="A9" s="521" t="s">
        <v>155</v>
      </c>
      <c r="B9" s="521"/>
      <c r="D9" s="522" t="s">
        <v>154</v>
      </c>
      <c r="E9" s="522"/>
    </row>
    <row r="11" spans="1:12" ht="29.25" customHeight="1">
      <c r="A11" s="208"/>
    </row>
    <row r="13" spans="1:12">
      <c r="A13" s="203"/>
    </row>
    <row r="14" spans="1:12">
      <c r="A14" s="236"/>
    </row>
    <row r="16" spans="1:12">
      <c r="A16" s="208"/>
    </row>
    <row r="18" spans="1:1">
      <c r="A18" s="223"/>
    </row>
    <row r="19" spans="1:1">
      <c r="A19" s="232"/>
    </row>
    <row r="20" spans="1:1">
      <c r="A20" s="208"/>
    </row>
    <row r="21" spans="1:1">
      <c r="A21" s="232"/>
    </row>
    <row r="22" spans="1:1">
      <c r="A22" s="208"/>
    </row>
    <row r="23" spans="1:1">
      <c r="A23" s="228"/>
    </row>
    <row r="24" spans="1:1">
      <c r="A24" s="208"/>
    </row>
    <row r="25" spans="1:1">
      <c r="A25" s="232"/>
    </row>
    <row r="26" spans="1:1">
      <c r="A26" s="208"/>
    </row>
    <row r="27" spans="1:1">
      <c r="A27" s="228"/>
    </row>
    <row r="28" spans="1:1">
      <c r="A28" s="208"/>
    </row>
    <row r="29" spans="1:1">
      <c r="A29" s="208"/>
    </row>
    <row r="30" spans="1:1">
      <c r="A30" s="232"/>
    </row>
    <row r="31" spans="1:1">
      <c r="A31" s="208"/>
    </row>
    <row r="32" spans="1:1">
      <c r="A32" s="208"/>
    </row>
    <row r="34" spans="1:11">
      <c r="A34" s="208"/>
    </row>
    <row r="36" spans="1:11">
      <c r="A36" s="208"/>
    </row>
    <row r="37" spans="1:11">
      <c r="A37" s="232">
        <v>36</v>
      </c>
    </row>
    <row r="38" spans="1:11">
      <c r="A38" s="208"/>
    </row>
    <row r="39" spans="1:11">
      <c r="A39" s="208"/>
    </row>
    <row r="40" spans="1:11">
      <c r="A40" s="208"/>
      <c r="C40" s="24">
        <f>C13+C16+C18+C20+C22+C24+C26+C28+C29+C31+C32+C34+C36+C38+C39</f>
        <v>0</v>
      </c>
      <c r="D40" s="24">
        <f t="shared" ref="D40:K40" si="0">D13+D16+D18+D20+D22+D24+D26+D28+D29+D31+D32+D34+D36+D38+D39</f>
        <v>0</v>
      </c>
      <c r="E40" s="24">
        <f t="shared" si="0"/>
        <v>0</v>
      </c>
      <c r="F40" s="24">
        <f t="shared" si="0"/>
        <v>0</v>
      </c>
      <c r="G40" s="24">
        <f t="shared" si="0"/>
        <v>0</v>
      </c>
      <c r="H40" s="24">
        <f t="shared" si="0"/>
        <v>0</v>
      </c>
      <c r="I40" s="24">
        <f t="shared" si="0"/>
        <v>0</v>
      </c>
      <c r="J40" s="24">
        <f t="shared" si="0"/>
        <v>0</v>
      </c>
      <c r="K40" s="24">
        <f t="shared" si="0"/>
        <v>0</v>
      </c>
    </row>
    <row r="41" spans="1:11">
      <c r="A41" s="208"/>
    </row>
    <row r="42" spans="1:11">
      <c r="C42" s="24">
        <f>C13+C16+C18+C20+C22+C24+C26+C28+C29+C31+C32+C34+C36+C38+C39</f>
        <v>0</v>
      </c>
      <c r="D42" s="24">
        <f t="shared" ref="D42:K42" si="1">D13+D16+D18+D20+D22+D24+D26+D28+D29+D31+D32+D34+D36+D38+D39</f>
        <v>0</v>
      </c>
      <c r="E42" s="24">
        <f t="shared" si="1"/>
        <v>0</v>
      </c>
      <c r="F42" s="24">
        <f t="shared" si="1"/>
        <v>0</v>
      </c>
      <c r="G42" s="24">
        <f t="shared" si="1"/>
        <v>0</v>
      </c>
      <c r="H42" s="24">
        <f t="shared" si="1"/>
        <v>0</v>
      </c>
      <c r="I42" s="24">
        <f t="shared" si="1"/>
        <v>0</v>
      </c>
      <c r="J42" s="24">
        <f t="shared" si="1"/>
        <v>0</v>
      </c>
      <c r="K42" s="24">
        <f t="shared" si="1"/>
        <v>0</v>
      </c>
    </row>
    <row r="43" spans="1:11">
      <c r="A43" s="208"/>
    </row>
    <row r="44" spans="1:11">
      <c r="A44" s="208"/>
    </row>
    <row r="46" spans="1:11">
      <c r="A46" s="208"/>
    </row>
    <row r="47" spans="1:11">
      <c r="A47" s="208"/>
    </row>
    <row r="49" spans="1:1">
      <c r="A49" s="208"/>
    </row>
    <row r="50" spans="1:1">
      <c r="A50" s="208"/>
    </row>
    <row r="51" spans="1:1">
      <c r="A51" s="208"/>
    </row>
    <row r="53" spans="1:1">
      <c r="A53" s="208"/>
    </row>
    <row r="55" spans="1:1">
      <c r="A55" s="208"/>
    </row>
    <row r="56" spans="1:1">
      <c r="A56" s="208"/>
    </row>
    <row r="57" spans="1:1">
      <c r="A57" s="208"/>
    </row>
    <row r="59" spans="1:1">
      <c r="A59" s="208"/>
    </row>
    <row r="60" spans="1:1">
      <c r="A60" s="208"/>
    </row>
    <row r="61" spans="1:1">
      <c r="A61" s="208"/>
    </row>
    <row r="62" spans="1:1">
      <c r="A62" s="208"/>
    </row>
    <row r="63" spans="1:1">
      <c r="A63" s="208"/>
    </row>
    <row r="65" spans="1:1">
      <c r="A65" s="208"/>
    </row>
    <row r="67" spans="1:1">
      <c r="A67" s="208"/>
    </row>
    <row r="69" spans="1:1">
      <c r="A69" s="208"/>
    </row>
    <row r="71" spans="1:1">
      <c r="A71" s="208"/>
    </row>
    <row r="72" spans="1:1">
      <c r="A72" s="208"/>
    </row>
    <row r="74" spans="1:1">
      <c r="A74" s="208"/>
    </row>
    <row r="77" spans="1:1">
      <c r="A77" s="208"/>
    </row>
    <row r="79" spans="1:1" ht="24" customHeight="1"/>
    <row r="81" spans="3:14">
      <c r="C81" s="218">
        <f t="shared" ref="C81:H81" si="2">C13+C14+C16+C19+C20+C21+C22+C23+C25+C27+C29+C30+C32+C34+C36+C38+C40+C41+C43+C44+C46+C47+C49+C50+C51+C53+C55+C56+C57+C59+C60+C61+C62+C63+C65+C67+C69+C71+C72+C74+C77</f>
        <v>0</v>
      </c>
      <c r="D81" s="218">
        <f t="shared" si="2"/>
        <v>0</v>
      </c>
      <c r="E81" s="218">
        <f t="shared" si="2"/>
        <v>0</v>
      </c>
      <c r="F81" s="218">
        <f t="shared" si="2"/>
        <v>0</v>
      </c>
      <c r="G81" s="218">
        <f t="shared" si="2"/>
        <v>0</v>
      </c>
      <c r="H81" s="218">
        <f t="shared" si="2"/>
        <v>0</v>
      </c>
      <c r="I81" s="218"/>
      <c r="J81" s="218"/>
      <c r="K81" s="218"/>
      <c r="L81" s="218"/>
      <c r="M81" s="218"/>
      <c r="N81" s="218"/>
    </row>
    <row r="82" spans="3:14">
      <c r="C82" s="218"/>
      <c r="D82" s="218"/>
      <c r="E82" s="218"/>
      <c r="F82" s="218"/>
      <c r="G82" s="218"/>
      <c r="H82" s="218"/>
      <c r="I82" s="218"/>
      <c r="J82" s="218"/>
      <c r="K82" s="218"/>
      <c r="L82" s="218"/>
      <c r="M82" s="218"/>
      <c r="N82" s="218"/>
    </row>
  </sheetData>
  <mergeCells count="7">
    <mergeCell ref="A1:E1"/>
    <mergeCell ref="A4:B4"/>
    <mergeCell ref="D4:E4"/>
    <mergeCell ref="A9:B9"/>
    <mergeCell ref="D9:E9"/>
    <mergeCell ref="A3:B3"/>
    <mergeCell ref="D3:E3"/>
  </mergeCells>
  <printOptions horizontalCentered="1"/>
  <pageMargins left="0" right="0" top="1.1811023622047245" bottom="0"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view="pageBreakPreview" zoomScaleNormal="100" zoomScaleSheetLayoutView="100" workbookViewId="0">
      <selection activeCell="A3" sqref="A3:B3"/>
    </sheetView>
  </sheetViews>
  <sheetFormatPr defaultRowHeight="23.25"/>
  <cols>
    <col min="1" max="1" width="14.5546875" style="300" customWidth="1"/>
    <col min="2" max="2" width="42.77734375" style="300" customWidth="1"/>
    <col min="3" max="3" width="3.6640625" style="299" customWidth="1"/>
    <col min="4" max="4" width="42.77734375" style="299" customWidth="1"/>
    <col min="5" max="5" width="13.77734375" style="299" customWidth="1"/>
    <col min="6" max="7" width="8.88671875" style="299"/>
    <col min="8" max="8" width="48.5546875" style="299" customWidth="1"/>
    <col min="9" max="16384" width="8.88671875" style="299"/>
  </cols>
  <sheetData>
    <row r="1" spans="1:8" s="34" customFormat="1" ht="68.25" customHeight="1">
      <c r="A1" s="515"/>
      <c r="B1" s="515"/>
      <c r="C1" s="515"/>
      <c r="D1" s="515"/>
      <c r="E1" s="515"/>
      <c r="F1" s="35"/>
      <c r="G1" s="35"/>
      <c r="H1" s="35"/>
    </row>
    <row r="2" spans="1:8">
      <c r="A2" s="536" t="s">
        <v>275</v>
      </c>
      <c r="B2" s="536"/>
      <c r="D2" s="537" t="s">
        <v>274</v>
      </c>
      <c r="E2" s="537"/>
    </row>
    <row r="3" spans="1:8" s="298" customFormat="1" ht="20.25">
      <c r="A3" s="530" t="s">
        <v>528</v>
      </c>
      <c r="B3" s="530"/>
      <c r="D3" s="538" t="s">
        <v>529</v>
      </c>
      <c r="E3" s="538"/>
    </row>
    <row r="4" spans="1:8" s="298" customFormat="1" ht="63.75" customHeight="1">
      <c r="A4" s="533" t="s">
        <v>273</v>
      </c>
      <c r="B4" s="533"/>
      <c r="D4" s="527" t="s">
        <v>272</v>
      </c>
      <c r="E4" s="527"/>
    </row>
    <row r="5" spans="1:8" s="298" customFormat="1" ht="23.25" customHeight="1">
      <c r="A5" s="530" t="s">
        <v>530</v>
      </c>
      <c r="B5" s="530"/>
      <c r="D5" s="531" t="s">
        <v>531</v>
      </c>
      <c r="E5" s="531"/>
    </row>
    <row r="6" spans="1:8" s="298" customFormat="1" ht="80.25" customHeight="1">
      <c r="A6" s="533" t="s">
        <v>532</v>
      </c>
      <c r="B6" s="533"/>
      <c r="D6" s="527" t="s">
        <v>533</v>
      </c>
      <c r="E6" s="527"/>
    </row>
    <row r="7" spans="1:8" s="298" customFormat="1" ht="23.25" customHeight="1">
      <c r="A7" s="528" t="s">
        <v>271</v>
      </c>
      <c r="B7" s="528"/>
      <c r="D7" s="529" t="s">
        <v>270</v>
      </c>
      <c r="E7" s="535"/>
    </row>
    <row r="8" spans="1:8" s="298" customFormat="1" ht="36.75" customHeight="1">
      <c r="A8" s="533" t="s">
        <v>269</v>
      </c>
      <c r="B8" s="533"/>
      <c r="D8" s="527" t="s">
        <v>268</v>
      </c>
      <c r="E8" s="527"/>
    </row>
    <row r="9" spans="1:8" s="298" customFormat="1" ht="23.25" customHeight="1">
      <c r="A9" s="528" t="s">
        <v>267</v>
      </c>
      <c r="B9" s="528"/>
      <c r="D9" s="529" t="s">
        <v>266</v>
      </c>
      <c r="E9" s="529"/>
    </row>
    <row r="10" spans="1:8" s="298" customFormat="1" ht="75.75" customHeight="1">
      <c r="A10" s="533" t="s">
        <v>265</v>
      </c>
      <c r="B10" s="533"/>
      <c r="D10" s="527" t="s">
        <v>264</v>
      </c>
      <c r="E10" s="527"/>
    </row>
    <row r="11" spans="1:8" s="298" customFormat="1" ht="23.25" customHeight="1">
      <c r="A11" s="528" t="s">
        <v>263</v>
      </c>
      <c r="B11" s="528"/>
      <c r="D11" s="529" t="s">
        <v>262</v>
      </c>
      <c r="E11" s="529"/>
    </row>
    <row r="12" spans="1:8" s="298" customFormat="1" ht="122.25" customHeight="1">
      <c r="A12" s="533" t="s">
        <v>261</v>
      </c>
      <c r="B12" s="533"/>
      <c r="D12" s="527" t="s">
        <v>260</v>
      </c>
      <c r="E12" s="527"/>
    </row>
    <row r="13" spans="1:8" s="298" customFormat="1" ht="23.25" customHeight="1">
      <c r="A13" s="528" t="s">
        <v>259</v>
      </c>
      <c r="B13" s="528"/>
      <c r="D13" s="529" t="s">
        <v>258</v>
      </c>
      <c r="E13" s="529"/>
    </row>
    <row r="14" spans="1:8" s="298" customFormat="1" ht="104.25" customHeight="1">
      <c r="A14" s="533" t="s">
        <v>534</v>
      </c>
      <c r="B14" s="533"/>
      <c r="D14" s="527" t="s">
        <v>257</v>
      </c>
      <c r="E14" s="527"/>
    </row>
    <row r="15" spans="1:8" s="298" customFormat="1" ht="23.25" customHeight="1">
      <c r="A15" s="528" t="s">
        <v>256</v>
      </c>
      <c r="B15" s="528"/>
      <c r="D15" s="529" t="s">
        <v>255</v>
      </c>
      <c r="E15" s="535"/>
    </row>
    <row r="16" spans="1:8" s="298" customFormat="1" ht="21.75" customHeight="1">
      <c r="A16" s="526" t="s">
        <v>254</v>
      </c>
      <c r="B16" s="526"/>
      <c r="D16" s="527" t="s">
        <v>253</v>
      </c>
      <c r="E16" s="527"/>
    </row>
    <row r="17" spans="1:5" s="298" customFormat="1" ht="60.75" customHeight="1">
      <c r="A17" s="526" t="s">
        <v>252</v>
      </c>
      <c r="B17" s="526"/>
      <c r="D17" s="527" t="s">
        <v>251</v>
      </c>
      <c r="E17" s="527"/>
    </row>
    <row r="18" spans="1:5" s="298" customFormat="1" ht="36.75" customHeight="1">
      <c r="A18" s="526" t="s">
        <v>250</v>
      </c>
      <c r="B18" s="526"/>
      <c r="D18" s="534" t="s">
        <v>249</v>
      </c>
      <c r="E18" s="527"/>
    </row>
    <row r="19" spans="1:5" s="298" customFormat="1" ht="42.75" customHeight="1">
      <c r="A19" s="526" t="s">
        <v>248</v>
      </c>
      <c r="B19" s="526"/>
      <c r="D19" s="527" t="s">
        <v>247</v>
      </c>
      <c r="E19" s="527"/>
    </row>
    <row r="20" spans="1:5" s="298" customFormat="1" ht="67.5" customHeight="1">
      <c r="A20" s="526" t="s">
        <v>246</v>
      </c>
      <c r="B20" s="526"/>
      <c r="D20" s="527" t="s">
        <v>245</v>
      </c>
      <c r="E20" s="527"/>
    </row>
    <row r="21" spans="1:5" s="298" customFormat="1" ht="35.25" customHeight="1">
      <c r="A21" s="526" t="s">
        <v>244</v>
      </c>
      <c r="B21" s="526"/>
      <c r="D21" s="527" t="s">
        <v>243</v>
      </c>
      <c r="E21" s="527"/>
    </row>
    <row r="22" spans="1:5" s="298" customFormat="1" ht="68.25" customHeight="1">
      <c r="A22" s="526" t="s">
        <v>242</v>
      </c>
      <c r="B22" s="526"/>
      <c r="D22" s="527" t="s">
        <v>241</v>
      </c>
      <c r="E22" s="527"/>
    </row>
    <row r="23" spans="1:5" s="298" customFormat="1" ht="23.25" customHeight="1">
      <c r="A23" s="528" t="s">
        <v>240</v>
      </c>
      <c r="B23" s="528"/>
      <c r="D23" s="529" t="s">
        <v>239</v>
      </c>
      <c r="E23" s="535"/>
    </row>
    <row r="24" spans="1:5" s="298" customFormat="1" ht="125.25" customHeight="1">
      <c r="A24" s="533" t="s">
        <v>535</v>
      </c>
      <c r="B24" s="533"/>
      <c r="D24" s="527" t="s">
        <v>238</v>
      </c>
      <c r="E24" s="527"/>
    </row>
    <row r="25" spans="1:5" s="298" customFormat="1" ht="23.25" customHeight="1">
      <c r="A25" s="528" t="s">
        <v>237</v>
      </c>
      <c r="B25" s="528"/>
      <c r="D25" s="529" t="s">
        <v>236</v>
      </c>
      <c r="E25" s="529"/>
    </row>
    <row r="26" spans="1:5" s="298" customFormat="1" ht="78.75" customHeight="1">
      <c r="A26" s="526" t="s">
        <v>536</v>
      </c>
      <c r="B26" s="526"/>
      <c r="D26" s="527" t="s">
        <v>524</v>
      </c>
      <c r="E26" s="527"/>
    </row>
    <row r="27" spans="1:5" s="298" customFormat="1" ht="23.25" customHeight="1">
      <c r="A27" s="528" t="s">
        <v>235</v>
      </c>
      <c r="B27" s="528"/>
      <c r="D27" s="529" t="s">
        <v>234</v>
      </c>
      <c r="E27" s="529"/>
    </row>
    <row r="28" spans="1:5" s="298" customFormat="1" ht="88.5" customHeight="1">
      <c r="A28" s="526" t="s">
        <v>537</v>
      </c>
      <c r="B28" s="526"/>
      <c r="D28" s="527" t="s">
        <v>233</v>
      </c>
      <c r="E28" s="527"/>
    </row>
    <row r="29" spans="1:5" s="298" customFormat="1" ht="22.5" customHeight="1">
      <c r="A29" s="528" t="s">
        <v>232</v>
      </c>
      <c r="B29" s="528"/>
      <c r="D29" s="529" t="s">
        <v>231</v>
      </c>
      <c r="E29" s="529"/>
    </row>
    <row r="30" spans="1:5" s="298" customFormat="1" ht="42" customHeight="1">
      <c r="A30" s="526" t="s">
        <v>230</v>
      </c>
      <c r="B30" s="526"/>
      <c r="D30" s="527" t="s">
        <v>229</v>
      </c>
      <c r="E30" s="527"/>
    </row>
    <row r="31" spans="1:5" s="298" customFormat="1" ht="23.25" customHeight="1">
      <c r="A31" s="530" t="s">
        <v>538</v>
      </c>
      <c r="B31" s="530"/>
      <c r="D31" s="531" t="s">
        <v>539</v>
      </c>
      <c r="E31" s="531"/>
    </row>
    <row r="32" spans="1:5" s="298" customFormat="1" ht="34.5" customHeight="1">
      <c r="A32" s="526" t="s">
        <v>228</v>
      </c>
      <c r="B32" s="526"/>
      <c r="D32" s="532" t="s">
        <v>227</v>
      </c>
      <c r="E32" s="532"/>
    </row>
    <row r="33" spans="1:5" s="298" customFormat="1" ht="23.25" customHeight="1">
      <c r="A33" s="528" t="s">
        <v>226</v>
      </c>
      <c r="B33" s="528"/>
      <c r="D33" s="529" t="s">
        <v>225</v>
      </c>
      <c r="E33" s="529"/>
    </row>
    <row r="34" spans="1:5" s="298" customFormat="1" ht="103.5" customHeight="1">
      <c r="A34" s="526" t="s">
        <v>540</v>
      </c>
      <c r="B34" s="526"/>
      <c r="D34" s="527" t="s">
        <v>224</v>
      </c>
      <c r="E34" s="527"/>
    </row>
    <row r="35" spans="1:5" s="298" customFormat="1" ht="23.25" customHeight="1">
      <c r="A35" s="528" t="s">
        <v>223</v>
      </c>
      <c r="B35" s="528"/>
      <c r="D35" s="529" t="s">
        <v>222</v>
      </c>
      <c r="E35" s="529"/>
    </row>
    <row r="36" spans="1:5" s="298" customFormat="1" ht="130.5" customHeight="1">
      <c r="A36" s="526" t="s">
        <v>541</v>
      </c>
      <c r="B36" s="526"/>
      <c r="D36" s="527" t="s">
        <v>221</v>
      </c>
      <c r="E36" s="527"/>
    </row>
    <row r="37" spans="1:5" s="298" customFormat="1" ht="23.25" customHeight="1">
      <c r="A37" s="528" t="s">
        <v>220</v>
      </c>
      <c r="B37" s="528"/>
      <c r="D37" s="529" t="s">
        <v>219</v>
      </c>
      <c r="E37" s="529"/>
    </row>
    <row r="38" spans="1:5" s="298" customFormat="1" ht="47.25" customHeight="1">
      <c r="A38" s="526" t="s">
        <v>542</v>
      </c>
      <c r="B38" s="526"/>
      <c r="D38" s="527" t="s">
        <v>218</v>
      </c>
      <c r="E38" s="527"/>
    </row>
    <row r="39" spans="1:5" s="298" customFormat="1" ht="23.25" customHeight="1">
      <c r="A39" s="528" t="s">
        <v>217</v>
      </c>
      <c r="B39" s="528"/>
      <c r="D39" s="529" t="s">
        <v>525</v>
      </c>
      <c r="E39" s="529"/>
    </row>
    <row r="40" spans="1:5" s="298" customFormat="1" ht="100.5" customHeight="1">
      <c r="A40" s="526" t="s">
        <v>216</v>
      </c>
      <c r="B40" s="526"/>
      <c r="D40" s="527" t="s">
        <v>215</v>
      </c>
      <c r="E40" s="527"/>
    </row>
    <row r="41" spans="1:5" s="298" customFormat="1" ht="23.25" customHeight="1">
      <c r="A41" s="530" t="s">
        <v>543</v>
      </c>
      <c r="B41" s="530"/>
      <c r="D41" s="531" t="s">
        <v>544</v>
      </c>
      <c r="E41" s="531"/>
    </row>
    <row r="42" spans="1:5" s="298" customFormat="1" ht="57.75" customHeight="1">
      <c r="A42" s="526" t="s">
        <v>214</v>
      </c>
      <c r="B42" s="526"/>
      <c r="D42" s="527" t="s">
        <v>526</v>
      </c>
      <c r="E42" s="527"/>
    </row>
    <row r="43" spans="1:5" s="298" customFormat="1" ht="23.25" customHeight="1">
      <c r="A43" s="530" t="s">
        <v>545</v>
      </c>
      <c r="B43" s="530"/>
      <c r="D43" s="531" t="s">
        <v>546</v>
      </c>
      <c r="E43" s="531"/>
    </row>
    <row r="44" spans="1:5" s="298" customFormat="1" ht="105.75" customHeight="1">
      <c r="A44" s="526" t="s">
        <v>547</v>
      </c>
      <c r="B44" s="526"/>
      <c r="D44" s="527" t="s">
        <v>213</v>
      </c>
      <c r="E44" s="527"/>
    </row>
    <row r="45" spans="1:5" s="298" customFormat="1" ht="23.25" customHeight="1">
      <c r="A45" s="528" t="s">
        <v>212</v>
      </c>
      <c r="B45" s="528"/>
      <c r="D45" s="529" t="s">
        <v>211</v>
      </c>
      <c r="E45" s="529"/>
    </row>
    <row r="46" spans="1:5" s="298" customFormat="1" ht="21.75" customHeight="1">
      <c r="A46" s="526" t="s">
        <v>210</v>
      </c>
      <c r="B46" s="526"/>
      <c r="D46" s="527" t="s">
        <v>209</v>
      </c>
      <c r="E46" s="527"/>
    </row>
    <row r="47" spans="1:5" s="298" customFormat="1" ht="23.25" customHeight="1">
      <c r="A47" s="528" t="s">
        <v>208</v>
      </c>
      <c r="B47" s="528"/>
      <c r="D47" s="529" t="s">
        <v>207</v>
      </c>
      <c r="E47" s="529"/>
    </row>
    <row r="48" spans="1:5" s="298" customFormat="1" ht="88.5" customHeight="1">
      <c r="A48" s="526" t="s">
        <v>206</v>
      </c>
      <c r="B48" s="526"/>
      <c r="D48" s="527" t="s">
        <v>205</v>
      </c>
      <c r="E48" s="527"/>
    </row>
    <row r="49" spans="1:5" s="298" customFormat="1" ht="23.25" customHeight="1">
      <c r="A49" s="528" t="s">
        <v>204</v>
      </c>
      <c r="B49" s="528"/>
      <c r="D49" s="529" t="s">
        <v>203</v>
      </c>
      <c r="E49" s="529"/>
    </row>
    <row r="50" spans="1:5" s="298" customFormat="1" ht="60.75" customHeight="1">
      <c r="A50" s="526" t="s">
        <v>202</v>
      </c>
      <c r="B50" s="526"/>
      <c r="D50" s="527" t="s">
        <v>201</v>
      </c>
      <c r="E50" s="527"/>
    </row>
    <row r="51" spans="1:5" s="298" customFormat="1" ht="23.25" customHeight="1">
      <c r="A51" s="528" t="s">
        <v>200</v>
      </c>
      <c r="B51" s="528"/>
      <c r="D51" s="529" t="s">
        <v>199</v>
      </c>
      <c r="E51" s="529"/>
    </row>
    <row r="52" spans="1:5" s="298" customFormat="1" ht="41.25" customHeight="1">
      <c r="A52" s="526" t="s">
        <v>548</v>
      </c>
      <c r="B52" s="526"/>
      <c r="D52" s="527" t="s">
        <v>198</v>
      </c>
      <c r="E52" s="527"/>
    </row>
    <row r="53" spans="1:5" s="298" customFormat="1" ht="23.25" customHeight="1">
      <c r="A53" s="528" t="s">
        <v>197</v>
      </c>
      <c r="B53" s="528"/>
      <c r="D53" s="529" t="s">
        <v>196</v>
      </c>
      <c r="E53" s="529"/>
    </row>
    <row r="54" spans="1:5" s="298" customFormat="1" ht="114" customHeight="1">
      <c r="A54" s="526" t="s">
        <v>549</v>
      </c>
      <c r="B54" s="526"/>
      <c r="D54" s="527" t="s">
        <v>195</v>
      </c>
      <c r="E54" s="527"/>
    </row>
    <row r="55" spans="1:5" s="298" customFormat="1" ht="23.25" customHeight="1">
      <c r="A55" s="530" t="s">
        <v>550</v>
      </c>
      <c r="B55" s="530"/>
      <c r="D55" s="531" t="s">
        <v>551</v>
      </c>
      <c r="E55" s="531"/>
    </row>
    <row r="56" spans="1:5" s="298" customFormat="1" ht="23.25" customHeight="1">
      <c r="A56" s="528" t="s">
        <v>194</v>
      </c>
      <c r="B56" s="528"/>
      <c r="D56" s="529" t="s">
        <v>193</v>
      </c>
      <c r="E56" s="529"/>
    </row>
    <row r="57" spans="1:5" s="298" customFormat="1" ht="204.75" customHeight="1">
      <c r="A57" s="526" t="s">
        <v>192</v>
      </c>
      <c r="B57" s="526"/>
      <c r="D57" s="527" t="s">
        <v>191</v>
      </c>
      <c r="E57" s="527"/>
    </row>
    <row r="58" spans="1:5" s="298" customFormat="1" ht="23.25" customHeight="1">
      <c r="A58" s="528" t="s">
        <v>190</v>
      </c>
      <c r="B58" s="528"/>
      <c r="D58" s="529" t="s">
        <v>189</v>
      </c>
      <c r="E58" s="529"/>
    </row>
    <row r="59" spans="1:5" s="298" customFormat="1" ht="207" customHeight="1">
      <c r="A59" s="526" t="s">
        <v>188</v>
      </c>
      <c r="B59" s="526"/>
      <c r="D59" s="527" t="s">
        <v>187</v>
      </c>
      <c r="E59" s="527"/>
    </row>
    <row r="60" spans="1:5" s="298" customFormat="1" ht="23.25" customHeight="1">
      <c r="A60" s="530" t="s">
        <v>552</v>
      </c>
      <c r="B60" s="530"/>
      <c r="D60" s="531" t="s">
        <v>553</v>
      </c>
      <c r="E60" s="531"/>
    </row>
    <row r="61" spans="1:5" s="298" customFormat="1" ht="58.5" customHeight="1">
      <c r="A61" s="526" t="s">
        <v>186</v>
      </c>
      <c r="B61" s="526"/>
      <c r="D61" s="527" t="s">
        <v>185</v>
      </c>
      <c r="E61" s="527"/>
    </row>
    <row r="62" spans="1:5" s="298" customFormat="1" ht="23.25" customHeight="1">
      <c r="A62" s="530" t="s">
        <v>554</v>
      </c>
      <c r="B62" s="530"/>
      <c r="D62" s="531" t="s">
        <v>555</v>
      </c>
      <c r="E62" s="531"/>
    </row>
    <row r="63" spans="1:5" s="298" customFormat="1" ht="76.5" customHeight="1">
      <c r="A63" s="526" t="s">
        <v>184</v>
      </c>
      <c r="B63" s="526"/>
      <c r="D63" s="527" t="s">
        <v>183</v>
      </c>
      <c r="E63" s="527"/>
    </row>
    <row r="64" spans="1:5" s="298" customFormat="1" ht="23.25" customHeight="1">
      <c r="A64" s="530" t="s">
        <v>556</v>
      </c>
      <c r="B64" s="530"/>
      <c r="D64" s="531" t="s">
        <v>557</v>
      </c>
      <c r="E64" s="531"/>
    </row>
    <row r="65" spans="1:5" s="298" customFormat="1" ht="59.25" customHeight="1">
      <c r="A65" s="526" t="s">
        <v>558</v>
      </c>
      <c r="B65" s="526"/>
      <c r="D65" s="527" t="s">
        <v>559</v>
      </c>
      <c r="E65" s="527"/>
    </row>
    <row r="66" spans="1:5" s="298" customFormat="1" ht="23.25" customHeight="1">
      <c r="A66" s="530" t="s">
        <v>560</v>
      </c>
      <c r="B66" s="530"/>
      <c r="D66" s="531" t="s">
        <v>561</v>
      </c>
      <c r="E66" s="531"/>
    </row>
    <row r="67" spans="1:5" s="298" customFormat="1" ht="43.5" customHeight="1">
      <c r="A67" s="526" t="s">
        <v>562</v>
      </c>
      <c r="B67" s="526"/>
      <c r="D67" s="527" t="s">
        <v>182</v>
      </c>
      <c r="E67" s="527"/>
    </row>
    <row r="68" spans="1:5" s="298" customFormat="1" ht="23.25" customHeight="1">
      <c r="A68" s="530" t="s">
        <v>563</v>
      </c>
      <c r="B68" s="530"/>
      <c r="D68" s="531" t="s">
        <v>564</v>
      </c>
      <c r="E68" s="531"/>
    </row>
    <row r="69" spans="1:5" s="298" customFormat="1" ht="60" customHeight="1">
      <c r="A69" s="526" t="s">
        <v>181</v>
      </c>
      <c r="B69" s="526"/>
      <c r="D69" s="527" t="s">
        <v>180</v>
      </c>
      <c r="E69" s="527"/>
    </row>
    <row r="70" spans="1:5" s="298" customFormat="1" ht="23.25" customHeight="1">
      <c r="A70" s="530" t="s">
        <v>565</v>
      </c>
      <c r="B70" s="530"/>
      <c r="D70" s="539" t="s">
        <v>566</v>
      </c>
      <c r="E70" s="540"/>
    </row>
    <row r="71" spans="1:5" s="298" customFormat="1" ht="78" customHeight="1">
      <c r="A71" s="526" t="s">
        <v>567</v>
      </c>
      <c r="B71" s="526"/>
      <c r="D71" s="527" t="s">
        <v>179</v>
      </c>
      <c r="E71" s="527"/>
    </row>
    <row r="72" spans="1:5" s="298" customFormat="1" ht="23.25" customHeight="1">
      <c r="A72" s="530" t="s">
        <v>568</v>
      </c>
      <c r="B72" s="530"/>
      <c r="D72" s="531" t="s">
        <v>569</v>
      </c>
      <c r="E72" s="531"/>
    </row>
    <row r="73" spans="1:5" s="298" customFormat="1" ht="134.25" customHeight="1">
      <c r="A73" s="526" t="s">
        <v>570</v>
      </c>
      <c r="B73" s="526"/>
      <c r="D73" s="527" t="s">
        <v>178</v>
      </c>
      <c r="E73" s="527"/>
    </row>
    <row r="74" spans="1:5" s="298" customFormat="1" ht="23.25" customHeight="1">
      <c r="A74" s="530" t="s">
        <v>571</v>
      </c>
      <c r="B74" s="530"/>
      <c r="D74" s="531" t="s">
        <v>572</v>
      </c>
      <c r="E74" s="531"/>
    </row>
    <row r="75" spans="1:5" s="298" customFormat="1" ht="74.25" customHeight="1">
      <c r="A75" s="526" t="s">
        <v>573</v>
      </c>
      <c r="B75" s="526"/>
      <c r="D75" s="527" t="s">
        <v>177</v>
      </c>
      <c r="E75" s="527"/>
    </row>
    <row r="76" spans="1:5" s="298" customFormat="1" ht="23.25" customHeight="1">
      <c r="A76" s="530" t="s">
        <v>574</v>
      </c>
      <c r="B76" s="530"/>
      <c r="D76" s="531" t="s">
        <v>575</v>
      </c>
      <c r="E76" s="531"/>
    </row>
    <row r="77" spans="1:5" s="298" customFormat="1" ht="148.5" customHeight="1">
      <c r="A77" s="526" t="s">
        <v>176</v>
      </c>
      <c r="B77" s="526"/>
      <c r="D77" s="527" t="s">
        <v>175</v>
      </c>
      <c r="E77" s="527"/>
    </row>
    <row r="78" spans="1:5" s="298" customFormat="1" ht="23.25" customHeight="1">
      <c r="A78" s="530" t="s">
        <v>576</v>
      </c>
      <c r="B78" s="530"/>
      <c r="D78" s="531" t="s">
        <v>577</v>
      </c>
      <c r="E78" s="531"/>
    </row>
    <row r="79" spans="1:5" s="298" customFormat="1" ht="59.25" customHeight="1">
      <c r="A79" s="526" t="s">
        <v>174</v>
      </c>
      <c r="B79" s="526"/>
      <c r="D79" s="527" t="s">
        <v>173</v>
      </c>
      <c r="E79" s="527"/>
    </row>
    <row r="80" spans="1:5" s="298" customFormat="1" ht="20.25">
      <c r="A80" s="530" t="s">
        <v>578</v>
      </c>
      <c r="B80" s="530"/>
      <c r="D80" s="531" t="s">
        <v>579</v>
      </c>
      <c r="E80" s="531"/>
    </row>
    <row r="81" spans="1:5" s="298" customFormat="1" ht="132.75" customHeight="1">
      <c r="A81" s="526" t="s">
        <v>580</v>
      </c>
      <c r="B81" s="526"/>
      <c r="D81" s="527" t="s">
        <v>527</v>
      </c>
      <c r="E81" s="527"/>
    </row>
    <row r="82" spans="1:5" s="298" customFormat="1" ht="20.25">
      <c r="A82" s="530" t="s">
        <v>581</v>
      </c>
      <c r="B82" s="530"/>
      <c r="D82" s="531" t="s">
        <v>582</v>
      </c>
      <c r="E82" s="531"/>
    </row>
    <row r="83" spans="1:5" s="298" customFormat="1" ht="45" customHeight="1">
      <c r="A83" s="526" t="s">
        <v>583</v>
      </c>
      <c r="B83" s="526"/>
      <c r="D83" s="527" t="s">
        <v>172</v>
      </c>
      <c r="E83" s="527"/>
    </row>
    <row r="84" spans="1:5">
      <c r="D84" s="301"/>
      <c r="E84" s="301"/>
    </row>
    <row r="85" spans="1:5">
      <c r="D85" s="301"/>
      <c r="E85" s="301"/>
    </row>
    <row r="86" spans="1:5">
      <c r="D86" s="301"/>
      <c r="E86" s="301"/>
    </row>
    <row r="87" spans="1:5">
      <c r="D87" s="301"/>
      <c r="E87" s="301"/>
    </row>
    <row r="88" spans="1:5">
      <c r="D88" s="301"/>
      <c r="E88" s="301"/>
    </row>
    <row r="89" spans="1:5">
      <c r="D89" s="301"/>
      <c r="E89" s="301"/>
    </row>
    <row r="90" spans="1:5">
      <c r="D90" s="301"/>
      <c r="E90" s="301"/>
    </row>
    <row r="91" spans="1:5">
      <c r="D91" s="301"/>
      <c r="E91" s="301"/>
    </row>
    <row r="92" spans="1:5">
      <c r="D92" s="301"/>
      <c r="E92" s="301"/>
    </row>
    <row r="93" spans="1:5">
      <c r="D93" s="301"/>
      <c r="E93" s="301"/>
    </row>
    <row r="94" spans="1:5">
      <c r="D94" s="301"/>
      <c r="E94" s="301"/>
    </row>
    <row r="95" spans="1:5" ht="14.25">
      <c r="A95" s="299"/>
      <c r="B95" s="299"/>
      <c r="D95" s="301"/>
      <c r="E95" s="301"/>
    </row>
    <row r="96" spans="1:5" ht="14.25">
      <c r="A96" s="299"/>
      <c r="B96" s="299"/>
      <c r="D96" s="301"/>
      <c r="E96" s="301"/>
    </row>
    <row r="97" spans="1:5" ht="14.25">
      <c r="A97" s="299"/>
      <c r="B97" s="299"/>
      <c r="D97" s="301"/>
      <c r="E97" s="301"/>
    </row>
    <row r="98" spans="1:5" ht="14.25">
      <c r="A98" s="299"/>
      <c r="B98" s="299"/>
      <c r="D98" s="301"/>
      <c r="E98" s="301"/>
    </row>
    <row r="99" spans="1:5" ht="14.25">
      <c r="A99" s="299"/>
      <c r="B99" s="299"/>
      <c r="D99" s="301"/>
      <c r="E99" s="301"/>
    </row>
    <row r="100" spans="1:5" ht="14.25">
      <c r="A100" s="299"/>
      <c r="B100" s="299"/>
      <c r="D100" s="301"/>
      <c r="E100" s="301"/>
    </row>
    <row r="101" spans="1:5" ht="14.25">
      <c r="A101" s="299"/>
      <c r="B101" s="299"/>
      <c r="D101" s="301"/>
      <c r="E101" s="301"/>
    </row>
    <row r="102" spans="1:5" ht="14.25">
      <c r="A102" s="299"/>
      <c r="B102" s="299"/>
      <c r="D102" s="301"/>
      <c r="E102" s="301"/>
    </row>
    <row r="103" spans="1:5" ht="14.25">
      <c r="A103" s="299"/>
      <c r="B103" s="299"/>
      <c r="D103" s="301"/>
      <c r="E103" s="301"/>
    </row>
    <row r="104" spans="1:5" ht="14.25">
      <c r="A104" s="299"/>
      <c r="B104" s="299"/>
      <c r="D104" s="301"/>
      <c r="E104" s="301"/>
    </row>
    <row r="105" spans="1:5" ht="14.25">
      <c r="A105" s="299"/>
      <c r="B105" s="299"/>
      <c r="D105" s="301"/>
      <c r="E105" s="301"/>
    </row>
    <row r="106" spans="1:5" ht="14.25">
      <c r="A106" s="299"/>
      <c r="B106" s="299"/>
      <c r="D106" s="301"/>
      <c r="E106" s="301"/>
    </row>
    <row r="107" spans="1:5" ht="14.25">
      <c r="A107" s="299"/>
      <c r="B107" s="299"/>
      <c r="D107" s="301"/>
      <c r="E107" s="301"/>
    </row>
    <row r="108" spans="1:5" ht="14.25">
      <c r="A108" s="299"/>
      <c r="B108" s="299"/>
      <c r="D108" s="301"/>
      <c r="E108" s="301"/>
    </row>
    <row r="109" spans="1:5" ht="14.25">
      <c r="A109" s="299"/>
      <c r="B109" s="299"/>
      <c r="D109" s="301"/>
      <c r="E109" s="301"/>
    </row>
    <row r="110" spans="1:5" ht="14.25">
      <c r="A110" s="299"/>
      <c r="B110" s="299"/>
      <c r="D110" s="301"/>
      <c r="E110" s="301"/>
    </row>
    <row r="111" spans="1:5" ht="14.25">
      <c r="A111" s="299"/>
      <c r="B111" s="299"/>
      <c r="D111" s="301"/>
      <c r="E111" s="301"/>
    </row>
    <row r="112" spans="1:5" ht="14.25">
      <c r="A112" s="299"/>
      <c r="B112" s="299"/>
      <c r="D112" s="301"/>
      <c r="E112" s="301"/>
    </row>
    <row r="113" spans="1:5" ht="14.25">
      <c r="A113" s="299"/>
      <c r="B113" s="299"/>
      <c r="D113" s="301"/>
      <c r="E113" s="301"/>
    </row>
    <row r="114" spans="1:5" ht="14.25">
      <c r="A114" s="299"/>
      <c r="B114" s="299"/>
      <c r="D114" s="301"/>
      <c r="E114" s="301"/>
    </row>
    <row r="115" spans="1:5" ht="14.25">
      <c r="A115" s="299"/>
      <c r="B115" s="299"/>
      <c r="D115" s="301"/>
      <c r="E115" s="301"/>
    </row>
    <row r="116" spans="1:5" ht="14.25">
      <c r="A116" s="299"/>
      <c r="B116" s="299"/>
      <c r="D116" s="301"/>
      <c r="E116" s="301"/>
    </row>
    <row r="117" spans="1:5" ht="14.25">
      <c r="A117" s="299"/>
      <c r="B117" s="299"/>
      <c r="D117" s="301"/>
      <c r="E117" s="301"/>
    </row>
    <row r="118" spans="1:5" ht="14.25">
      <c r="A118" s="299"/>
      <c r="B118" s="299"/>
      <c r="D118" s="301"/>
      <c r="E118" s="301"/>
    </row>
    <row r="119" spans="1:5" ht="14.25">
      <c r="A119" s="299"/>
      <c r="B119" s="299"/>
      <c r="D119" s="301"/>
      <c r="E119" s="301"/>
    </row>
    <row r="120" spans="1:5" ht="14.25">
      <c r="A120" s="299"/>
      <c r="B120" s="299"/>
      <c r="D120" s="301"/>
      <c r="E120" s="301"/>
    </row>
    <row r="121" spans="1:5" ht="14.25">
      <c r="A121" s="299"/>
      <c r="B121" s="299"/>
      <c r="D121" s="301"/>
      <c r="E121" s="301"/>
    </row>
    <row r="122" spans="1:5" ht="14.25">
      <c r="A122" s="299"/>
      <c r="B122" s="299"/>
      <c r="D122" s="301"/>
      <c r="E122" s="301"/>
    </row>
  </sheetData>
  <mergeCells count="165">
    <mergeCell ref="A81:B81"/>
    <mergeCell ref="D81:E81"/>
    <mergeCell ref="A82:B82"/>
    <mergeCell ref="D82:E82"/>
    <mergeCell ref="A78:B78"/>
    <mergeCell ref="D78:E78"/>
    <mergeCell ref="A79:B79"/>
    <mergeCell ref="D79:E79"/>
    <mergeCell ref="A80:B80"/>
    <mergeCell ref="D80:E80"/>
    <mergeCell ref="A75:B75"/>
    <mergeCell ref="D75:E75"/>
    <mergeCell ref="A76:B76"/>
    <mergeCell ref="D76:E76"/>
    <mergeCell ref="A77:B77"/>
    <mergeCell ref="D77:E77"/>
    <mergeCell ref="A72:B72"/>
    <mergeCell ref="D72:E72"/>
    <mergeCell ref="A73:B73"/>
    <mergeCell ref="D73:E73"/>
    <mergeCell ref="A74:B74"/>
    <mergeCell ref="D74:E74"/>
    <mergeCell ref="A69:B69"/>
    <mergeCell ref="D69:E69"/>
    <mergeCell ref="A70:B70"/>
    <mergeCell ref="D70:E70"/>
    <mergeCell ref="A71:B71"/>
    <mergeCell ref="D71:E71"/>
    <mergeCell ref="A66:B66"/>
    <mergeCell ref="D66:E66"/>
    <mergeCell ref="A67:B67"/>
    <mergeCell ref="D67:E67"/>
    <mergeCell ref="A68:B68"/>
    <mergeCell ref="D68:E68"/>
    <mergeCell ref="A63:B63"/>
    <mergeCell ref="D63:E63"/>
    <mergeCell ref="A64:B64"/>
    <mergeCell ref="D64:E64"/>
    <mergeCell ref="A65:B65"/>
    <mergeCell ref="D65:E65"/>
    <mergeCell ref="A60:B60"/>
    <mergeCell ref="D60:E60"/>
    <mergeCell ref="A61:B61"/>
    <mergeCell ref="D61:E61"/>
    <mergeCell ref="A62:B62"/>
    <mergeCell ref="D62:E62"/>
    <mergeCell ref="A57:B57"/>
    <mergeCell ref="D57:E57"/>
    <mergeCell ref="A58:B58"/>
    <mergeCell ref="D58:E58"/>
    <mergeCell ref="A59:B59"/>
    <mergeCell ref="D59:E59"/>
    <mergeCell ref="A54:B54"/>
    <mergeCell ref="D54:E54"/>
    <mergeCell ref="A55:B55"/>
    <mergeCell ref="D55:E55"/>
    <mergeCell ref="A56:B56"/>
    <mergeCell ref="D56:E56"/>
    <mergeCell ref="A52:B52"/>
    <mergeCell ref="D52:E52"/>
    <mergeCell ref="A53:B53"/>
    <mergeCell ref="D53:E53"/>
    <mergeCell ref="A48:B48"/>
    <mergeCell ref="D48:E48"/>
    <mergeCell ref="A49:B49"/>
    <mergeCell ref="D49:E49"/>
    <mergeCell ref="A50:B50"/>
    <mergeCell ref="D50:E50"/>
    <mergeCell ref="A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23:B23"/>
    <mergeCell ref="D23:E23"/>
    <mergeCell ref="A19:B19"/>
    <mergeCell ref="D19:E19"/>
    <mergeCell ref="A20:B20"/>
    <mergeCell ref="D20:E20"/>
    <mergeCell ref="A21:B21"/>
    <mergeCell ref="D21:E21"/>
    <mergeCell ref="A25:B25"/>
    <mergeCell ref="D25:E25"/>
    <mergeCell ref="A26:B26"/>
    <mergeCell ref="D26:E26"/>
    <mergeCell ref="A22:B22"/>
    <mergeCell ref="D22:E22"/>
    <mergeCell ref="A24:B24"/>
    <mergeCell ref="D24:E24"/>
    <mergeCell ref="A27:B27"/>
    <mergeCell ref="D27:E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83:B83"/>
    <mergeCell ref="D83:E83"/>
    <mergeCell ref="A45:B45"/>
    <mergeCell ref="D45:E45"/>
    <mergeCell ref="A46:B46"/>
    <mergeCell ref="A42:B42"/>
    <mergeCell ref="D42:E42"/>
    <mergeCell ref="A38:B38"/>
    <mergeCell ref="D38:E38"/>
    <mergeCell ref="A39:B39"/>
    <mergeCell ref="A40:B40"/>
    <mergeCell ref="D46:E46"/>
    <mergeCell ref="A47:B47"/>
    <mergeCell ref="D47:E47"/>
    <mergeCell ref="D40:E40"/>
    <mergeCell ref="A43:B43"/>
    <mergeCell ref="D43:E43"/>
    <mergeCell ref="A44:B44"/>
    <mergeCell ref="D44:E44"/>
    <mergeCell ref="A41:B41"/>
    <mergeCell ref="D39:E39"/>
    <mergeCell ref="D41:E41"/>
    <mergeCell ref="A51:B51"/>
    <mergeCell ref="D51:E51"/>
  </mergeCells>
  <printOptions horizontalCentered="1" verticalCentered="1"/>
  <pageMargins left="0" right="0" top="0" bottom="0" header="0.31496062992125984" footer="0.31496062992125984"/>
  <pageSetup paperSize="9" scale="95" orientation="landscape" r:id="rId1"/>
  <rowBreaks count="8" manualBreakCount="8">
    <brk id="12" max="4" man="1"/>
    <brk id="22" max="4" man="1"/>
    <brk id="32" max="4" man="1"/>
    <brk id="40" max="4" man="1"/>
    <brk id="52" max="4" man="1"/>
    <brk id="57" max="4" man="1"/>
    <brk id="65" max="4" man="1"/>
    <brk id="7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A3" sqref="A3"/>
    </sheetView>
  </sheetViews>
  <sheetFormatPr defaultRowHeight="12.75"/>
  <cols>
    <col min="1" max="1" width="63.109375" style="44" customWidth="1"/>
    <col min="2" max="2" width="8.88671875" style="44"/>
    <col min="3" max="11" width="1.5546875" style="44" bestFit="1" customWidth="1"/>
    <col min="12" max="16384" width="8.88671875" style="44"/>
  </cols>
  <sheetData>
    <row r="1" spans="1:1" ht="229.5" customHeight="1">
      <c r="A1" s="125" t="s">
        <v>375</v>
      </c>
    </row>
    <row r="11" spans="1:1" ht="29.25" customHeight="1">
      <c r="A11" s="207"/>
    </row>
    <row r="13" spans="1:1" ht="18">
      <c r="A13" s="202"/>
    </row>
    <row r="14" spans="1:1" ht="18">
      <c r="A14" s="235"/>
    </row>
    <row r="16" spans="1:1" ht="18">
      <c r="A16" s="207"/>
    </row>
    <row r="18" spans="1:1" ht="18">
      <c r="A18" s="222"/>
    </row>
    <row r="19" spans="1:1">
      <c r="A19" s="231"/>
    </row>
    <row r="20" spans="1:1" ht="18">
      <c r="A20" s="207"/>
    </row>
    <row r="21" spans="1:1">
      <c r="A21" s="231"/>
    </row>
    <row r="22" spans="1:1" ht="18">
      <c r="A22" s="207"/>
    </row>
    <row r="23" spans="1:1" ht="18">
      <c r="A23" s="227"/>
    </row>
    <row r="24" spans="1:1" ht="18">
      <c r="A24" s="207"/>
    </row>
    <row r="25" spans="1:1">
      <c r="A25" s="231"/>
    </row>
    <row r="26" spans="1:1" ht="18">
      <c r="A26" s="207"/>
    </row>
    <row r="27" spans="1:1" ht="18">
      <c r="A27" s="227"/>
    </row>
    <row r="28" spans="1:1" ht="18">
      <c r="A28" s="207"/>
    </row>
    <row r="29" spans="1:1" ht="18">
      <c r="A29" s="207"/>
    </row>
    <row r="30" spans="1:1">
      <c r="A30" s="231"/>
    </row>
    <row r="31" spans="1:1" ht="18">
      <c r="A31" s="207"/>
    </row>
    <row r="32" spans="1:1" ht="18">
      <c r="A32" s="207"/>
    </row>
    <row r="34" spans="1:11" ht="18">
      <c r="A34" s="207"/>
    </row>
    <row r="36" spans="1:11" ht="18">
      <c r="A36" s="207"/>
    </row>
    <row r="37" spans="1:11">
      <c r="A37" s="231">
        <v>36</v>
      </c>
    </row>
    <row r="38" spans="1:11" ht="18">
      <c r="A38" s="207"/>
    </row>
    <row r="39" spans="1:11" ht="18">
      <c r="A39" s="207"/>
    </row>
    <row r="40" spans="1:11" ht="18">
      <c r="A40" s="207"/>
      <c r="C40" s="44">
        <f>C13+C16+C18+C20+C22+C24+C26+C28+C29+C31+C32+C34+C36+C38+C39</f>
        <v>0</v>
      </c>
      <c r="D40" s="44">
        <f t="shared" ref="D40:K40" si="0">D13+D16+D18+D20+D22+D24+D26+D28+D29+D31+D32+D34+D36+D38+D39</f>
        <v>0</v>
      </c>
      <c r="E40" s="44">
        <f t="shared" si="0"/>
        <v>0</v>
      </c>
      <c r="F40" s="44">
        <f t="shared" si="0"/>
        <v>0</v>
      </c>
      <c r="G40" s="44">
        <f t="shared" si="0"/>
        <v>0</v>
      </c>
      <c r="H40" s="44">
        <f t="shared" si="0"/>
        <v>0</v>
      </c>
      <c r="I40" s="44">
        <f t="shared" si="0"/>
        <v>0</v>
      </c>
      <c r="J40" s="44">
        <f t="shared" si="0"/>
        <v>0</v>
      </c>
      <c r="K40" s="44">
        <f t="shared" si="0"/>
        <v>0</v>
      </c>
    </row>
    <row r="41" spans="1:11" ht="18">
      <c r="A41" s="207"/>
    </row>
    <row r="42" spans="1:11">
      <c r="C42" s="44">
        <f>C13+C16+C18+C20+C22+C24+C26+C28+C29+C31+C32+C34+C36+C38+C39</f>
        <v>0</v>
      </c>
      <c r="D42" s="44">
        <f t="shared" ref="D42:K42" si="1">D13+D16+D18+D20+D22+D24+D26+D28+D29+D31+D32+D34+D36+D38+D39</f>
        <v>0</v>
      </c>
      <c r="E42" s="44">
        <f t="shared" si="1"/>
        <v>0</v>
      </c>
      <c r="F42" s="44">
        <f t="shared" si="1"/>
        <v>0</v>
      </c>
      <c r="G42" s="44">
        <f t="shared" si="1"/>
        <v>0</v>
      </c>
      <c r="H42" s="44">
        <f t="shared" si="1"/>
        <v>0</v>
      </c>
      <c r="I42" s="44">
        <f t="shared" si="1"/>
        <v>0</v>
      </c>
      <c r="J42" s="44">
        <f t="shared" si="1"/>
        <v>0</v>
      </c>
      <c r="K42" s="44">
        <f t="shared" si="1"/>
        <v>0</v>
      </c>
    </row>
    <row r="43" spans="1:11" ht="18">
      <c r="A43" s="207"/>
    </row>
    <row r="44" spans="1:11" ht="18">
      <c r="A44" s="207"/>
    </row>
    <row r="46" spans="1:11" ht="18">
      <c r="A46" s="207"/>
    </row>
    <row r="47" spans="1:11" ht="18">
      <c r="A47" s="207"/>
    </row>
    <row r="49" spans="1:1" ht="18">
      <c r="A49" s="207"/>
    </row>
    <row r="50" spans="1:1" ht="18">
      <c r="A50" s="207"/>
    </row>
    <row r="51" spans="1:1" ht="18">
      <c r="A51" s="207"/>
    </row>
    <row r="53" spans="1:1" ht="18">
      <c r="A53" s="207"/>
    </row>
    <row r="55" spans="1:1" ht="18">
      <c r="A55" s="207"/>
    </row>
    <row r="56" spans="1:1" ht="18">
      <c r="A56" s="207"/>
    </row>
    <row r="57" spans="1:1" ht="18">
      <c r="A57" s="207"/>
    </row>
    <row r="59" spans="1:1" ht="18">
      <c r="A59" s="207"/>
    </row>
    <row r="60" spans="1:1" ht="18">
      <c r="A60" s="207"/>
    </row>
    <row r="61" spans="1:1" ht="18">
      <c r="A61" s="207"/>
    </row>
    <row r="62" spans="1:1" ht="18">
      <c r="A62" s="207"/>
    </row>
    <row r="63" spans="1:1" ht="18">
      <c r="A63" s="207"/>
    </row>
    <row r="65" spans="1:1" ht="18">
      <c r="A65" s="207"/>
    </row>
    <row r="67" spans="1:1" ht="18">
      <c r="A67" s="207"/>
    </row>
    <row r="69" spans="1:1" ht="18">
      <c r="A69" s="207"/>
    </row>
    <row r="71" spans="1:1" ht="18">
      <c r="A71" s="207"/>
    </row>
    <row r="72" spans="1:1" ht="18">
      <c r="A72" s="207"/>
    </row>
    <row r="74" spans="1:1" ht="18">
      <c r="A74" s="207"/>
    </row>
    <row r="77" spans="1:1" ht="18">
      <c r="A77" s="207"/>
    </row>
    <row r="79" spans="1:1" ht="24" customHeight="1"/>
    <row r="81" spans="3:14">
      <c r="C81" s="215">
        <f t="shared" ref="C81:H81" si="2">C13+C14+C16+C19+C20+C21+C22+C23+C25+C27+C29+C30+C32+C34+C36+C38+C40+C41+C43+C44+C46+C47+C49+C50+C51+C53+C55+C56+C57+C59+C60+C61+C62+C63+C65+C67+C69+C71+C72+C74+C77</f>
        <v>0</v>
      </c>
      <c r="D81" s="215">
        <f t="shared" si="2"/>
        <v>0</v>
      </c>
      <c r="E81" s="215">
        <f t="shared" si="2"/>
        <v>0</v>
      </c>
      <c r="F81" s="215">
        <f t="shared" si="2"/>
        <v>0</v>
      </c>
      <c r="G81" s="215">
        <f t="shared" si="2"/>
        <v>0</v>
      </c>
      <c r="H81" s="215">
        <f t="shared" si="2"/>
        <v>0</v>
      </c>
      <c r="I81" s="215"/>
      <c r="J81" s="215"/>
      <c r="K81" s="215"/>
      <c r="L81" s="215"/>
      <c r="M81" s="215"/>
      <c r="N81" s="215"/>
    </row>
    <row r="82" spans="3:14">
      <c r="C82" s="215"/>
      <c r="D82" s="215"/>
      <c r="E82" s="215"/>
      <c r="F82" s="215"/>
      <c r="G82" s="215"/>
      <c r="H82" s="215"/>
      <c r="I82" s="215"/>
      <c r="J82" s="215"/>
      <c r="K82" s="215"/>
      <c r="L82" s="215"/>
      <c r="M82" s="215"/>
      <c r="N82" s="215"/>
    </row>
  </sheetData>
  <printOptions horizontalCentered="1" verticalCentered="1"/>
  <pageMargins left="0" right="0" top="1.4960629921259843"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9"/>
  <sheetViews>
    <sheetView view="pageBreakPreview" topLeftCell="A13" zoomScaleNormal="100" zoomScaleSheetLayoutView="100" workbookViewId="0">
      <selection activeCell="A25" sqref="A25:J25"/>
    </sheetView>
  </sheetViews>
  <sheetFormatPr defaultRowHeight="14.25"/>
  <cols>
    <col min="1" max="1" width="6.77734375" style="251" customWidth="1"/>
    <col min="2" max="2" width="30.77734375" style="18" customWidth="1"/>
    <col min="3" max="3" width="7.88671875" style="18" bestFit="1" customWidth="1"/>
    <col min="4" max="4" width="6.109375" style="18" bestFit="1" customWidth="1"/>
    <col min="5" max="5" width="7.88671875" style="18" bestFit="1" customWidth="1"/>
    <col min="6" max="6" width="6.109375" style="18" bestFit="1" customWidth="1"/>
    <col min="7" max="7" width="7" style="18" bestFit="1" customWidth="1"/>
    <col min="8" max="8" width="6.109375" style="18" bestFit="1" customWidth="1"/>
    <col min="9" max="9" width="30.77734375" style="18" customWidth="1"/>
    <col min="10" max="10" width="6.88671875" style="18" customWidth="1"/>
    <col min="11" max="14" width="8.88671875" style="322"/>
    <col min="15" max="16384" width="8.88671875" style="18"/>
  </cols>
  <sheetData>
    <row r="1" spans="1:14" s="17" customFormat="1" ht="15">
      <c r="A1" s="560"/>
      <c r="B1" s="560"/>
      <c r="C1" s="560"/>
      <c r="D1" s="560"/>
      <c r="E1" s="560"/>
      <c r="F1" s="560"/>
      <c r="G1" s="560"/>
      <c r="H1" s="560"/>
      <c r="I1" s="560"/>
      <c r="J1" s="560"/>
      <c r="K1" s="321"/>
      <c r="L1" s="321"/>
      <c r="M1" s="321"/>
      <c r="N1" s="321"/>
    </row>
    <row r="2" spans="1:14" ht="18">
      <c r="B2" s="561" t="s">
        <v>295</v>
      </c>
      <c r="C2" s="561"/>
      <c r="D2" s="561"/>
      <c r="E2" s="561"/>
      <c r="F2" s="561"/>
      <c r="G2" s="561"/>
      <c r="H2" s="561"/>
      <c r="I2" s="561"/>
    </row>
    <row r="3" spans="1:14" ht="18">
      <c r="B3" s="561" t="s">
        <v>91</v>
      </c>
      <c r="C3" s="561"/>
      <c r="D3" s="561"/>
      <c r="E3" s="561"/>
      <c r="F3" s="561"/>
      <c r="G3" s="561"/>
      <c r="H3" s="561"/>
      <c r="I3" s="561"/>
    </row>
    <row r="4" spans="1:14" ht="15.75">
      <c r="B4" s="562" t="s">
        <v>294</v>
      </c>
      <c r="C4" s="562"/>
      <c r="D4" s="562"/>
      <c r="E4" s="562"/>
      <c r="F4" s="562"/>
      <c r="G4" s="562"/>
      <c r="H4" s="562"/>
      <c r="I4" s="562"/>
    </row>
    <row r="5" spans="1:14" ht="15.75">
      <c r="B5" s="562" t="s">
        <v>92</v>
      </c>
      <c r="C5" s="562"/>
      <c r="D5" s="562"/>
      <c r="E5" s="562"/>
      <c r="F5" s="562"/>
      <c r="G5" s="562"/>
      <c r="H5" s="562"/>
      <c r="I5" s="562"/>
    </row>
    <row r="6" spans="1:14" ht="15.75">
      <c r="A6" s="564" t="s">
        <v>293</v>
      </c>
      <c r="B6" s="564"/>
      <c r="C6" s="563">
        <v>2012</v>
      </c>
      <c r="D6" s="563"/>
      <c r="E6" s="563"/>
      <c r="F6" s="563"/>
      <c r="G6" s="563"/>
      <c r="H6" s="563"/>
      <c r="I6" s="565" t="s">
        <v>292</v>
      </c>
      <c r="J6" s="565"/>
    </row>
    <row r="7" spans="1:14" ht="14.25" customHeight="1">
      <c r="A7" s="569" t="s">
        <v>377</v>
      </c>
      <c r="B7" s="573" t="s">
        <v>3</v>
      </c>
      <c r="C7" s="576" t="s">
        <v>376</v>
      </c>
      <c r="D7" s="576"/>
      <c r="E7" s="547" t="s">
        <v>291</v>
      </c>
      <c r="F7" s="547"/>
      <c r="G7" s="547" t="s">
        <v>290</v>
      </c>
      <c r="H7" s="547"/>
      <c r="I7" s="566" t="s">
        <v>289</v>
      </c>
      <c r="J7" s="566"/>
    </row>
    <row r="8" spans="1:14">
      <c r="A8" s="570"/>
      <c r="B8" s="574"/>
      <c r="C8" s="577"/>
      <c r="D8" s="577"/>
      <c r="E8" s="572" t="s">
        <v>288</v>
      </c>
      <c r="F8" s="572"/>
      <c r="G8" s="572" t="s">
        <v>287</v>
      </c>
      <c r="H8" s="572"/>
      <c r="I8" s="567"/>
      <c r="J8" s="567"/>
    </row>
    <row r="9" spans="1:14">
      <c r="A9" s="570"/>
      <c r="B9" s="574"/>
      <c r="C9" s="183" t="s">
        <v>286</v>
      </c>
      <c r="D9" s="183" t="s">
        <v>285</v>
      </c>
      <c r="E9" s="183" t="s">
        <v>286</v>
      </c>
      <c r="F9" s="183" t="s">
        <v>285</v>
      </c>
      <c r="G9" s="183" t="s">
        <v>286</v>
      </c>
      <c r="H9" s="183" t="s">
        <v>285</v>
      </c>
      <c r="I9" s="567"/>
      <c r="J9" s="567"/>
    </row>
    <row r="10" spans="1:14">
      <c r="A10" s="571"/>
      <c r="B10" s="575"/>
      <c r="C10" s="184" t="s">
        <v>284</v>
      </c>
      <c r="D10" s="184" t="s">
        <v>283</v>
      </c>
      <c r="E10" s="184" t="s">
        <v>284</v>
      </c>
      <c r="F10" s="184" t="s">
        <v>283</v>
      </c>
      <c r="G10" s="184" t="s">
        <v>284</v>
      </c>
      <c r="H10" s="184" t="s">
        <v>283</v>
      </c>
      <c r="I10" s="568"/>
      <c r="J10" s="568"/>
    </row>
    <row r="11" spans="1:14" ht="29.25" customHeight="1" thickBot="1">
      <c r="A11" s="398" t="s">
        <v>87</v>
      </c>
      <c r="B11" s="359" t="s">
        <v>300</v>
      </c>
      <c r="C11" s="360">
        <v>39090</v>
      </c>
      <c r="D11" s="360">
        <v>102</v>
      </c>
      <c r="E11" s="361">
        <v>39017</v>
      </c>
      <c r="F11" s="361">
        <v>84</v>
      </c>
      <c r="G11" s="361">
        <v>73</v>
      </c>
      <c r="H11" s="361">
        <v>18</v>
      </c>
      <c r="I11" s="554" t="s">
        <v>446</v>
      </c>
      <c r="J11" s="555"/>
    </row>
    <row r="12" spans="1:14" ht="35.25" thickTop="1" thickBot="1">
      <c r="A12" s="249">
        <v>11</v>
      </c>
      <c r="B12" s="136" t="s">
        <v>471</v>
      </c>
      <c r="C12" s="179">
        <v>38579</v>
      </c>
      <c r="D12" s="179">
        <v>97</v>
      </c>
      <c r="E12" s="179">
        <v>38506</v>
      </c>
      <c r="F12" s="179">
        <v>79</v>
      </c>
      <c r="G12" s="179">
        <v>73</v>
      </c>
      <c r="H12" s="179">
        <v>18</v>
      </c>
      <c r="I12" s="556" t="s">
        <v>470</v>
      </c>
      <c r="J12" s="557"/>
    </row>
    <row r="13" spans="1:14" s="122" customFormat="1" ht="20.25" customHeight="1" thickTop="1" thickBot="1">
      <c r="A13" s="393">
        <v>111</v>
      </c>
      <c r="B13" s="362" t="s">
        <v>447</v>
      </c>
      <c r="C13" s="360">
        <v>19857</v>
      </c>
      <c r="D13" s="360">
        <v>7</v>
      </c>
      <c r="E13" s="360">
        <v>19857</v>
      </c>
      <c r="F13" s="123">
        <v>7</v>
      </c>
      <c r="G13" s="123">
        <v>0</v>
      </c>
      <c r="H13" s="123">
        <v>0</v>
      </c>
      <c r="I13" s="558" t="s">
        <v>448</v>
      </c>
      <c r="J13" s="559"/>
      <c r="K13" s="322"/>
      <c r="L13" s="322"/>
      <c r="M13" s="322"/>
      <c r="N13" s="322"/>
    </row>
    <row r="14" spans="1:14" ht="30" customHeight="1" thickTop="1" thickBot="1">
      <c r="A14" s="250">
        <v>112</v>
      </c>
      <c r="B14" s="136" t="s">
        <v>449</v>
      </c>
      <c r="C14" s="179">
        <v>18722</v>
      </c>
      <c r="D14" s="179">
        <v>90</v>
      </c>
      <c r="E14" s="179">
        <v>18649</v>
      </c>
      <c r="F14" s="179">
        <v>72</v>
      </c>
      <c r="G14" s="179">
        <v>73</v>
      </c>
      <c r="H14" s="179">
        <v>18</v>
      </c>
      <c r="I14" s="552" t="s">
        <v>450</v>
      </c>
      <c r="J14" s="553"/>
    </row>
    <row r="15" spans="1:14" ht="21" customHeight="1" thickTop="1" thickBot="1">
      <c r="A15" s="395">
        <v>14</v>
      </c>
      <c r="B15" s="396" t="s">
        <v>451</v>
      </c>
      <c r="C15" s="360">
        <v>511</v>
      </c>
      <c r="D15" s="360">
        <v>5</v>
      </c>
      <c r="E15" s="360">
        <v>511</v>
      </c>
      <c r="F15" s="123">
        <v>5</v>
      </c>
      <c r="G15" s="123">
        <v>0</v>
      </c>
      <c r="H15" s="123">
        <v>0</v>
      </c>
      <c r="I15" s="541" t="s">
        <v>452</v>
      </c>
      <c r="J15" s="542"/>
    </row>
    <row r="16" spans="1:14" s="122" customFormat="1" ht="21" customHeight="1" thickTop="1" thickBot="1">
      <c r="A16" s="397" t="s">
        <v>88</v>
      </c>
      <c r="B16" s="149" t="s">
        <v>301</v>
      </c>
      <c r="C16" s="179">
        <v>79164</v>
      </c>
      <c r="D16" s="179">
        <v>2180</v>
      </c>
      <c r="E16" s="179">
        <v>72800</v>
      </c>
      <c r="F16" s="179">
        <v>802</v>
      </c>
      <c r="G16" s="179">
        <v>6364</v>
      </c>
      <c r="H16" s="179">
        <v>1378</v>
      </c>
      <c r="I16" s="543" t="s">
        <v>453</v>
      </c>
      <c r="J16" s="544"/>
      <c r="K16" s="323"/>
      <c r="L16" s="323"/>
      <c r="M16" s="323"/>
      <c r="N16" s="323"/>
    </row>
    <row r="17" spans="1:14" ht="20.25" customHeight="1" thickTop="1" thickBot="1">
      <c r="A17" s="395">
        <v>15</v>
      </c>
      <c r="B17" s="396" t="s">
        <v>472</v>
      </c>
      <c r="C17" s="360">
        <v>6570</v>
      </c>
      <c r="D17" s="360">
        <v>198</v>
      </c>
      <c r="E17" s="360">
        <v>5989</v>
      </c>
      <c r="F17" s="123">
        <v>70</v>
      </c>
      <c r="G17" s="123">
        <v>581</v>
      </c>
      <c r="H17" s="123">
        <v>128</v>
      </c>
      <c r="I17" s="541" t="s">
        <v>454</v>
      </c>
      <c r="J17" s="542"/>
    </row>
    <row r="18" spans="1:14" ht="20.25" customHeight="1" thickTop="1" thickBot="1">
      <c r="A18" s="249">
        <v>17</v>
      </c>
      <c r="B18" s="136" t="s">
        <v>455</v>
      </c>
      <c r="C18" s="179">
        <v>594</v>
      </c>
      <c r="D18" s="179">
        <v>22</v>
      </c>
      <c r="E18" s="179">
        <v>522</v>
      </c>
      <c r="F18" s="179">
        <v>7</v>
      </c>
      <c r="G18" s="179">
        <v>72</v>
      </c>
      <c r="H18" s="179">
        <v>15</v>
      </c>
      <c r="I18" s="548" t="s">
        <v>456</v>
      </c>
      <c r="J18" s="549"/>
    </row>
    <row r="19" spans="1:14" ht="25.5" customHeight="1" thickTop="1" thickBot="1">
      <c r="A19" s="395">
        <v>18</v>
      </c>
      <c r="B19" s="396" t="s">
        <v>473</v>
      </c>
      <c r="C19" s="360">
        <v>7140</v>
      </c>
      <c r="D19" s="360">
        <v>951</v>
      </c>
      <c r="E19" s="360">
        <v>3442</v>
      </c>
      <c r="F19" s="123">
        <v>137</v>
      </c>
      <c r="G19" s="123">
        <v>3698</v>
      </c>
      <c r="H19" s="123">
        <v>814</v>
      </c>
      <c r="I19" s="541" t="s">
        <v>457</v>
      </c>
      <c r="J19" s="542"/>
    </row>
    <row r="20" spans="1:14" ht="30" customHeight="1" thickTop="1" thickBot="1">
      <c r="A20" s="249">
        <v>19</v>
      </c>
      <c r="B20" s="136" t="s">
        <v>474</v>
      </c>
      <c r="C20" s="179">
        <v>104</v>
      </c>
      <c r="D20" s="179">
        <v>3</v>
      </c>
      <c r="E20" s="179">
        <v>104</v>
      </c>
      <c r="F20" s="179">
        <v>3</v>
      </c>
      <c r="G20" s="179">
        <v>0</v>
      </c>
      <c r="H20" s="179">
        <v>0</v>
      </c>
      <c r="I20" s="548" t="s">
        <v>475</v>
      </c>
      <c r="J20" s="549"/>
    </row>
    <row r="21" spans="1:14" s="122" customFormat="1" ht="35.25" thickTop="1" thickBot="1">
      <c r="A21" s="249">
        <v>20</v>
      </c>
      <c r="B21" s="136" t="s">
        <v>498</v>
      </c>
      <c r="C21" s="179">
        <v>3045</v>
      </c>
      <c r="D21" s="179">
        <v>134</v>
      </c>
      <c r="E21" s="179">
        <v>2712</v>
      </c>
      <c r="F21" s="179">
        <v>62</v>
      </c>
      <c r="G21" s="179">
        <v>333</v>
      </c>
      <c r="H21" s="179">
        <v>72</v>
      </c>
      <c r="I21" s="548" t="s">
        <v>476</v>
      </c>
      <c r="J21" s="549"/>
      <c r="K21" s="322"/>
      <c r="L21" s="322"/>
      <c r="M21" s="322"/>
      <c r="N21" s="322"/>
    </row>
    <row r="22" spans="1:14" s="122" customFormat="1" ht="21" customHeight="1" thickTop="1" thickBot="1">
      <c r="A22" s="395">
        <v>21</v>
      </c>
      <c r="B22" s="396" t="s">
        <v>458</v>
      </c>
      <c r="C22" s="360">
        <v>490</v>
      </c>
      <c r="D22" s="360">
        <v>8</v>
      </c>
      <c r="E22" s="360">
        <v>490</v>
      </c>
      <c r="F22" s="123">
        <v>8</v>
      </c>
      <c r="G22" s="123">
        <v>0</v>
      </c>
      <c r="H22" s="123">
        <v>0</v>
      </c>
      <c r="I22" s="541" t="s">
        <v>459</v>
      </c>
      <c r="J22" s="542"/>
      <c r="K22" s="322"/>
      <c r="L22" s="322"/>
      <c r="M22" s="322"/>
      <c r="N22" s="322"/>
    </row>
    <row r="23" spans="1:14" s="122" customFormat="1" ht="24" thickTop="1" thickBot="1">
      <c r="A23" s="249">
        <v>22</v>
      </c>
      <c r="B23" s="136" t="s">
        <v>483</v>
      </c>
      <c r="C23" s="179">
        <v>3758</v>
      </c>
      <c r="D23" s="179">
        <v>47</v>
      </c>
      <c r="E23" s="179">
        <v>3682</v>
      </c>
      <c r="F23" s="179">
        <v>35</v>
      </c>
      <c r="G23" s="179">
        <v>76</v>
      </c>
      <c r="H23" s="179">
        <v>12</v>
      </c>
      <c r="I23" s="548" t="s">
        <v>496</v>
      </c>
      <c r="J23" s="549"/>
      <c r="K23" s="322"/>
      <c r="L23" s="322"/>
      <c r="M23" s="322"/>
      <c r="N23" s="322"/>
    </row>
    <row r="24" spans="1:14" s="122" customFormat="1" ht="16.5" customHeight="1" thickTop="1" thickBot="1">
      <c r="A24" s="395">
        <v>23</v>
      </c>
      <c r="B24" s="396" t="s">
        <v>495</v>
      </c>
      <c r="C24" s="360">
        <v>2638</v>
      </c>
      <c r="D24" s="360">
        <v>5</v>
      </c>
      <c r="E24" s="360">
        <v>2638</v>
      </c>
      <c r="F24" s="123">
        <v>5</v>
      </c>
      <c r="G24" s="123">
        <v>0</v>
      </c>
      <c r="H24" s="123">
        <v>0</v>
      </c>
      <c r="I24" s="541" t="s">
        <v>460</v>
      </c>
      <c r="J24" s="542"/>
      <c r="K24" s="322"/>
      <c r="L24" s="322"/>
      <c r="M24" s="322"/>
      <c r="N24" s="322"/>
    </row>
    <row r="25" spans="1:14" s="122" customFormat="1" ht="23.25" thickTop="1">
      <c r="A25" s="433">
        <v>24</v>
      </c>
      <c r="B25" s="434" t="s">
        <v>494</v>
      </c>
      <c r="C25" s="435">
        <v>7965</v>
      </c>
      <c r="D25" s="435">
        <v>41</v>
      </c>
      <c r="E25" s="435">
        <v>7947</v>
      </c>
      <c r="F25" s="435">
        <v>39</v>
      </c>
      <c r="G25" s="435">
        <v>18</v>
      </c>
      <c r="H25" s="435">
        <v>2</v>
      </c>
      <c r="I25" s="580" t="s">
        <v>461</v>
      </c>
      <c r="J25" s="581"/>
      <c r="K25" s="322"/>
      <c r="L25" s="322"/>
      <c r="M25" s="322"/>
      <c r="N25" s="322"/>
    </row>
    <row r="26" spans="1:14" ht="15.75" customHeight="1" thickBot="1">
      <c r="A26" s="431">
        <v>25</v>
      </c>
      <c r="B26" s="432" t="s">
        <v>493</v>
      </c>
      <c r="C26" s="360">
        <v>3064</v>
      </c>
      <c r="D26" s="360">
        <v>38</v>
      </c>
      <c r="E26" s="360">
        <v>3037</v>
      </c>
      <c r="F26" s="123">
        <v>34</v>
      </c>
      <c r="G26" s="123">
        <v>27</v>
      </c>
      <c r="H26" s="123">
        <v>4</v>
      </c>
      <c r="I26" s="550" t="s">
        <v>462</v>
      </c>
      <c r="J26" s="551"/>
    </row>
    <row r="27" spans="1:14" s="122" customFormat="1" ht="24" thickTop="1" thickBot="1">
      <c r="A27" s="249">
        <v>26</v>
      </c>
      <c r="B27" s="136" t="s">
        <v>492</v>
      </c>
      <c r="C27" s="179">
        <v>17067</v>
      </c>
      <c r="D27" s="179">
        <v>110</v>
      </c>
      <c r="E27" s="179">
        <v>17052</v>
      </c>
      <c r="F27" s="179">
        <v>108</v>
      </c>
      <c r="G27" s="179">
        <v>15</v>
      </c>
      <c r="H27" s="179">
        <v>2</v>
      </c>
      <c r="I27" s="548" t="s">
        <v>463</v>
      </c>
      <c r="J27" s="549"/>
      <c r="K27" s="322"/>
      <c r="L27" s="322"/>
      <c r="M27" s="322"/>
      <c r="N27" s="322"/>
    </row>
    <row r="28" spans="1:14" ht="16.5" customHeight="1" thickTop="1" thickBot="1">
      <c r="A28" s="395">
        <v>27</v>
      </c>
      <c r="B28" s="396" t="s">
        <v>464</v>
      </c>
      <c r="C28" s="360">
        <v>5775</v>
      </c>
      <c r="D28" s="360">
        <v>10</v>
      </c>
      <c r="E28" s="360">
        <v>5775</v>
      </c>
      <c r="F28" s="123">
        <v>10</v>
      </c>
      <c r="G28" s="123">
        <v>0</v>
      </c>
      <c r="H28" s="123">
        <v>0</v>
      </c>
      <c r="I28" s="541" t="s">
        <v>465</v>
      </c>
      <c r="J28" s="542"/>
    </row>
    <row r="29" spans="1:14" ht="24" thickTop="1" thickBot="1">
      <c r="A29" s="249">
        <v>28</v>
      </c>
      <c r="B29" s="136" t="s">
        <v>479</v>
      </c>
      <c r="C29" s="179">
        <v>14353</v>
      </c>
      <c r="D29" s="179">
        <v>383</v>
      </c>
      <c r="E29" s="179">
        <v>13367</v>
      </c>
      <c r="F29" s="179">
        <v>188</v>
      </c>
      <c r="G29" s="179">
        <v>986</v>
      </c>
      <c r="H29" s="179">
        <v>195</v>
      </c>
      <c r="I29" s="548" t="s">
        <v>477</v>
      </c>
      <c r="J29" s="549"/>
    </row>
    <row r="30" spans="1:14" ht="15.75" thickTop="1" thickBot="1">
      <c r="A30" s="395">
        <v>29</v>
      </c>
      <c r="B30" s="396" t="s">
        <v>480</v>
      </c>
      <c r="C30" s="360">
        <v>1840</v>
      </c>
      <c r="D30" s="360">
        <v>14</v>
      </c>
      <c r="E30" s="360">
        <v>1840</v>
      </c>
      <c r="F30" s="123">
        <v>14</v>
      </c>
      <c r="G30" s="123">
        <v>0</v>
      </c>
      <c r="H30" s="123">
        <v>0</v>
      </c>
      <c r="I30" s="541" t="s">
        <v>478</v>
      </c>
      <c r="J30" s="542"/>
    </row>
    <row r="31" spans="1:14" ht="24" customHeight="1" thickTop="1" thickBot="1">
      <c r="A31" s="249">
        <v>31</v>
      </c>
      <c r="B31" s="136" t="s">
        <v>481</v>
      </c>
      <c r="C31" s="179">
        <v>1018</v>
      </c>
      <c r="D31" s="179">
        <v>16</v>
      </c>
      <c r="E31" s="179">
        <v>1018</v>
      </c>
      <c r="F31" s="179">
        <v>16</v>
      </c>
      <c r="G31" s="179">
        <v>0</v>
      </c>
      <c r="H31" s="179">
        <v>0</v>
      </c>
      <c r="I31" s="548" t="s">
        <v>491</v>
      </c>
      <c r="J31" s="549"/>
    </row>
    <row r="32" spans="1:14" ht="26.25" customHeight="1" thickTop="1" thickBot="1">
      <c r="A32" s="395">
        <v>33</v>
      </c>
      <c r="B32" s="396" t="s">
        <v>482</v>
      </c>
      <c r="C32" s="360">
        <v>67</v>
      </c>
      <c r="D32" s="360">
        <v>2</v>
      </c>
      <c r="E32" s="360">
        <v>67</v>
      </c>
      <c r="F32" s="123">
        <v>2</v>
      </c>
      <c r="G32" s="123">
        <v>0</v>
      </c>
      <c r="H32" s="123">
        <v>0</v>
      </c>
      <c r="I32" s="541" t="s">
        <v>490</v>
      </c>
      <c r="J32" s="542"/>
    </row>
    <row r="33" spans="1:14" ht="24" customHeight="1" thickTop="1" thickBot="1">
      <c r="A33" s="249">
        <v>34</v>
      </c>
      <c r="B33" s="136" t="s">
        <v>488</v>
      </c>
      <c r="C33" s="179">
        <v>399</v>
      </c>
      <c r="D33" s="179">
        <v>5</v>
      </c>
      <c r="E33" s="179">
        <v>399</v>
      </c>
      <c r="F33" s="179">
        <v>5</v>
      </c>
      <c r="G33" s="179">
        <v>0</v>
      </c>
      <c r="H33" s="179">
        <v>0</v>
      </c>
      <c r="I33" s="548" t="s">
        <v>489</v>
      </c>
      <c r="J33" s="549"/>
    </row>
    <row r="34" spans="1:14" ht="15.75" thickTop="1" thickBot="1">
      <c r="A34" s="395">
        <v>35</v>
      </c>
      <c r="B34" s="396" t="s">
        <v>466</v>
      </c>
      <c r="C34" s="360">
        <v>30</v>
      </c>
      <c r="D34" s="360">
        <v>4</v>
      </c>
      <c r="E34" s="360">
        <v>0</v>
      </c>
      <c r="F34" s="123">
        <v>0</v>
      </c>
      <c r="G34" s="123">
        <v>30</v>
      </c>
      <c r="H34" s="123">
        <v>4</v>
      </c>
      <c r="I34" s="541" t="s">
        <v>467</v>
      </c>
      <c r="J34" s="542"/>
    </row>
    <row r="35" spans="1:14" ht="24" thickTop="1" thickBot="1">
      <c r="A35" s="249">
        <v>36</v>
      </c>
      <c r="B35" s="136" t="s">
        <v>487</v>
      </c>
      <c r="C35" s="179">
        <v>3085</v>
      </c>
      <c r="D35" s="179">
        <v>180</v>
      </c>
      <c r="E35" s="179">
        <v>2557</v>
      </c>
      <c r="F35" s="179">
        <v>50</v>
      </c>
      <c r="G35" s="179">
        <v>528</v>
      </c>
      <c r="H35" s="179">
        <v>130</v>
      </c>
      <c r="I35" s="548" t="s">
        <v>486</v>
      </c>
      <c r="J35" s="549"/>
    </row>
    <row r="36" spans="1:14" s="122" customFormat="1" ht="24" thickTop="1" thickBot="1">
      <c r="A36" s="395">
        <v>37</v>
      </c>
      <c r="B36" s="396" t="s">
        <v>485</v>
      </c>
      <c r="C36" s="360">
        <v>162</v>
      </c>
      <c r="D36" s="360">
        <v>9</v>
      </c>
      <c r="E36" s="360">
        <v>162</v>
      </c>
      <c r="F36" s="123">
        <v>9</v>
      </c>
      <c r="G36" s="123">
        <v>0</v>
      </c>
      <c r="H36" s="123">
        <v>0</v>
      </c>
      <c r="I36" s="541" t="s">
        <v>484</v>
      </c>
      <c r="J36" s="542"/>
      <c r="K36" s="322"/>
      <c r="L36" s="322"/>
      <c r="M36" s="322"/>
      <c r="N36" s="322"/>
    </row>
    <row r="37" spans="1:14" s="122" customFormat="1" ht="17.25" thickTop="1" thickBot="1">
      <c r="A37" s="397" t="s">
        <v>89</v>
      </c>
      <c r="B37" s="149" t="s">
        <v>302</v>
      </c>
      <c r="C37" s="179">
        <v>4800</v>
      </c>
      <c r="D37" s="179">
        <v>7</v>
      </c>
      <c r="E37" s="179">
        <v>4800</v>
      </c>
      <c r="F37" s="179">
        <v>7</v>
      </c>
      <c r="G37" s="179">
        <v>0</v>
      </c>
      <c r="H37" s="179">
        <v>0</v>
      </c>
      <c r="I37" s="543" t="s">
        <v>468</v>
      </c>
      <c r="J37" s="544"/>
      <c r="K37" s="322"/>
      <c r="L37" s="322"/>
      <c r="M37" s="322"/>
      <c r="N37" s="322"/>
    </row>
    <row r="38" spans="1:14" ht="16.5" customHeight="1" thickTop="1">
      <c r="A38" s="428">
        <v>40</v>
      </c>
      <c r="B38" s="429" t="s">
        <v>469</v>
      </c>
      <c r="C38" s="360">
        <v>4800</v>
      </c>
      <c r="D38" s="360">
        <v>7</v>
      </c>
      <c r="E38" s="360">
        <v>4800</v>
      </c>
      <c r="F38" s="123">
        <v>7</v>
      </c>
      <c r="G38" s="123">
        <v>0</v>
      </c>
      <c r="H38" s="123">
        <v>0</v>
      </c>
      <c r="I38" s="545" t="s">
        <v>468</v>
      </c>
      <c r="J38" s="546"/>
    </row>
    <row r="39" spans="1:14" ht="25.5" customHeight="1" thickBot="1">
      <c r="A39" s="578" t="s">
        <v>4</v>
      </c>
      <c r="B39" s="579"/>
      <c r="C39" s="430">
        <f t="shared" ref="C39:H39" si="0">C11+C16+C37</f>
        <v>123054</v>
      </c>
      <c r="D39" s="430">
        <f t="shared" si="0"/>
        <v>2289</v>
      </c>
      <c r="E39" s="430">
        <f t="shared" si="0"/>
        <v>116617</v>
      </c>
      <c r="F39" s="430">
        <f t="shared" si="0"/>
        <v>893</v>
      </c>
      <c r="G39" s="430">
        <f t="shared" si="0"/>
        <v>6437</v>
      </c>
      <c r="H39" s="430">
        <f t="shared" si="0"/>
        <v>1396</v>
      </c>
      <c r="I39" s="582" t="s">
        <v>0</v>
      </c>
      <c r="J39" s="583"/>
    </row>
    <row r="40" spans="1:14" ht="15" thickTop="1">
      <c r="A40" s="252"/>
      <c r="C40" s="216"/>
      <c r="D40" s="216"/>
      <c r="E40" s="216"/>
      <c r="F40" s="216"/>
      <c r="G40" s="216"/>
      <c r="H40" s="216"/>
      <c r="I40" s="217"/>
      <c r="J40" s="217"/>
      <c r="K40" s="324"/>
      <c r="L40" s="324"/>
      <c r="M40" s="324"/>
    </row>
    <row r="41" spans="1:14">
      <c r="A41" s="252"/>
      <c r="C41" s="214"/>
      <c r="D41" s="214"/>
      <c r="E41" s="214"/>
      <c r="F41" s="214"/>
      <c r="G41" s="214"/>
      <c r="H41" s="214"/>
      <c r="I41" s="217"/>
      <c r="J41" s="217"/>
      <c r="K41" s="324"/>
      <c r="L41" s="324"/>
      <c r="M41" s="324"/>
    </row>
    <row r="42" spans="1:14">
      <c r="A42" s="252"/>
      <c r="I42" s="129"/>
      <c r="J42" s="129"/>
    </row>
    <row r="43" spans="1:14">
      <c r="A43" s="252"/>
      <c r="I43" s="129"/>
      <c r="J43" s="129"/>
    </row>
    <row r="44" spans="1:14">
      <c r="A44" s="252"/>
      <c r="I44" s="129"/>
      <c r="J44" s="129"/>
    </row>
    <row r="45" spans="1:14">
      <c r="A45" s="252"/>
      <c r="I45" s="129"/>
      <c r="J45" s="129"/>
    </row>
    <row r="46" spans="1:14">
      <c r="A46" s="252"/>
      <c r="I46" s="129"/>
      <c r="J46" s="129"/>
    </row>
    <row r="47" spans="1:14">
      <c r="A47" s="252"/>
      <c r="I47" s="129"/>
      <c r="J47" s="129"/>
    </row>
    <row r="48" spans="1:14">
      <c r="A48" s="252"/>
      <c r="I48" s="129"/>
      <c r="J48" s="129"/>
    </row>
    <row r="49" spans="1:10">
      <c r="A49" s="252"/>
      <c r="I49" s="129"/>
      <c r="J49" s="129"/>
    </row>
    <row r="50" spans="1:10">
      <c r="A50" s="252"/>
      <c r="I50" s="129"/>
      <c r="J50" s="129"/>
    </row>
    <row r="51" spans="1:10">
      <c r="A51" s="252"/>
      <c r="I51" s="129"/>
      <c r="J51" s="129"/>
    </row>
    <row r="52" spans="1:10">
      <c r="A52" s="252"/>
      <c r="I52" s="129"/>
      <c r="J52" s="129"/>
    </row>
    <row r="53" spans="1:10">
      <c r="A53" s="252"/>
      <c r="I53" s="129"/>
      <c r="J53" s="129"/>
    </row>
    <row r="54" spans="1:10">
      <c r="A54" s="252"/>
      <c r="I54" s="129"/>
      <c r="J54" s="129"/>
    </row>
    <row r="55" spans="1:10">
      <c r="A55" s="252"/>
      <c r="I55" s="129"/>
      <c r="J55" s="129"/>
    </row>
    <row r="56" spans="1:10">
      <c r="A56" s="252"/>
      <c r="I56" s="129"/>
      <c r="J56" s="129"/>
    </row>
    <row r="57" spans="1:10">
      <c r="A57" s="252"/>
      <c r="I57" s="129"/>
      <c r="J57" s="129"/>
    </row>
    <row r="58" spans="1:10">
      <c r="A58" s="252"/>
      <c r="I58" s="129"/>
      <c r="J58" s="129"/>
    </row>
    <row r="59" spans="1:10">
      <c r="A59" s="252"/>
    </row>
    <row r="60" spans="1:10">
      <c r="A60" s="252"/>
    </row>
    <row r="61" spans="1:10">
      <c r="A61" s="252"/>
    </row>
    <row r="62" spans="1:10">
      <c r="A62" s="252"/>
    </row>
    <row r="63" spans="1:10">
      <c r="A63" s="252"/>
    </row>
    <row r="64" spans="1:10">
      <c r="A64" s="252"/>
    </row>
    <row r="65" spans="1:1">
      <c r="A65" s="252"/>
    </row>
    <row r="66" spans="1:1">
      <c r="A66" s="252"/>
    </row>
    <row r="67" spans="1:1">
      <c r="A67" s="252"/>
    </row>
    <row r="68" spans="1:1">
      <c r="A68" s="252"/>
    </row>
    <row r="69" spans="1:1">
      <c r="A69" s="252"/>
    </row>
  </sheetData>
  <mergeCells count="46">
    <mergeCell ref="A39:B39"/>
    <mergeCell ref="I21:J21"/>
    <mergeCell ref="I22:J22"/>
    <mergeCell ref="I23:J23"/>
    <mergeCell ref="I24:J24"/>
    <mergeCell ref="I27:J27"/>
    <mergeCell ref="I28:J28"/>
    <mergeCell ref="I30:J30"/>
    <mergeCell ref="I31:J31"/>
    <mergeCell ref="I25:J25"/>
    <mergeCell ref="I33:J33"/>
    <mergeCell ref="I29:J29"/>
    <mergeCell ref="I39:J39"/>
    <mergeCell ref="I32:J32"/>
    <mergeCell ref="I34:J34"/>
    <mergeCell ref="I35:J35"/>
    <mergeCell ref="C6:H6"/>
    <mergeCell ref="A6:B6"/>
    <mergeCell ref="I6:J6"/>
    <mergeCell ref="I7:J10"/>
    <mergeCell ref="A7:A10"/>
    <mergeCell ref="E7:F7"/>
    <mergeCell ref="E8:F8"/>
    <mergeCell ref="G8:H8"/>
    <mergeCell ref="B7:B10"/>
    <mergeCell ref="C7:D8"/>
    <mergeCell ref="A1:J1"/>
    <mergeCell ref="B2:I2"/>
    <mergeCell ref="B3:I3"/>
    <mergeCell ref="B4:I4"/>
    <mergeCell ref="B5:I5"/>
    <mergeCell ref="I36:J36"/>
    <mergeCell ref="I37:J37"/>
    <mergeCell ref="I38:J38"/>
    <mergeCell ref="G7:H7"/>
    <mergeCell ref="I20:J20"/>
    <mergeCell ref="I26:J26"/>
    <mergeCell ref="I19:J19"/>
    <mergeCell ref="I18:J18"/>
    <mergeCell ref="I17:J17"/>
    <mergeCell ref="I14:J14"/>
    <mergeCell ref="I15:J15"/>
    <mergeCell ref="I16:J16"/>
    <mergeCell ref="I11:J11"/>
    <mergeCell ref="I12:J12"/>
    <mergeCell ref="I13:J13"/>
  </mergeCells>
  <printOptions horizontalCentered="1"/>
  <pageMargins left="0" right="0" top="0.39370078740157483" bottom="0" header="0.31496062992125984" footer="0.31496062992125984"/>
  <pageSetup paperSize="9" orientation="landscape" r:id="rId1"/>
  <rowBreaks count="1" manualBreakCount="1">
    <brk id="25"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68"/>
  <sheetViews>
    <sheetView view="pageBreakPreview" topLeftCell="A16" zoomScaleNormal="100" zoomScaleSheetLayoutView="100" workbookViewId="0">
      <selection activeCell="K29" sqref="K29"/>
    </sheetView>
  </sheetViews>
  <sheetFormatPr defaultRowHeight="14.25"/>
  <cols>
    <col min="1" max="1" width="6.77734375" style="253" customWidth="1"/>
    <col min="2" max="2" width="25.77734375" style="18" customWidth="1"/>
    <col min="3" max="3" width="6.109375" style="18" bestFit="1" customWidth="1"/>
    <col min="4" max="5" width="4.33203125" style="18" bestFit="1" customWidth="1"/>
    <col min="6" max="6" width="4.44140625" style="18" bestFit="1" customWidth="1"/>
    <col min="7" max="7" width="6.109375" style="18" bestFit="1" customWidth="1"/>
    <col min="8" max="8" width="4.33203125" style="18" bestFit="1" customWidth="1"/>
    <col min="9" max="9" width="3.88671875" style="18" bestFit="1" customWidth="1"/>
    <col min="10" max="10" width="4.44140625" style="18" bestFit="1" customWidth="1"/>
    <col min="11" max="11" width="5.44140625" style="18" bestFit="1" customWidth="1"/>
    <col min="12" max="12" width="4.109375" style="18" bestFit="1" customWidth="1"/>
    <col min="13" max="14" width="5.77734375" style="18" customWidth="1"/>
    <col min="15" max="15" width="25.77734375" style="18" customWidth="1"/>
    <col min="16" max="16" width="6.77734375" style="18" customWidth="1"/>
    <col min="17" max="16384" width="8.88671875" style="18"/>
  </cols>
  <sheetData>
    <row r="1" spans="1:17" s="17" customFormat="1" ht="15">
      <c r="A1" s="560"/>
      <c r="B1" s="560"/>
      <c r="C1" s="560"/>
      <c r="D1" s="560"/>
      <c r="E1" s="560"/>
      <c r="F1" s="560"/>
      <c r="G1" s="560"/>
      <c r="H1" s="560"/>
      <c r="I1" s="560"/>
      <c r="J1" s="560"/>
      <c r="K1" s="493"/>
      <c r="L1" s="493"/>
      <c r="M1" s="493"/>
      <c r="N1" s="493"/>
      <c r="O1" s="493"/>
      <c r="P1" s="493"/>
      <c r="Q1" s="15"/>
    </row>
    <row r="2" spans="1:17" ht="18">
      <c r="B2" s="561" t="s">
        <v>304</v>
      </c>
      <c r="C2" s="561"/>
      <c r="D2" s="561"/>
      <c r="E2" s="561"/>
      <c r="F2" s="561"/>
      <c r="G2" s="561"/>
      <c r="H2" s="561"/>
      <c r="I2" s="561"/>
      <c r="J2" s="561"/>
      <c r="K2" s="561"/>
      <c r="L2" s="561"/>
      <c r="M2" s="561"/>
      <c r="N2" s="561"/>
      <c r="O2" s="561"/>
    </row>
    <row r="3" spans="1:17" ht="18">
      <c r="B3" s="561" t="s">
        <v>91</v>
      </c>
      <c r="C3" s="561"/>
      <c r="D3" s="561"/>
      <c r="E3" s="561"/>
      <c r="F3" s="561"/>
      <c r="G3" s="561"/>
      <c r="H3" s="561"/>
      <c r="I3" s="561"/>
      <c r="J3" s="561"/>
      <c r="K3" s="561"/>
      <c r="L3" s="561"/>
      <c r="M3" s="561"/>
      <c r="N3" s="561"/>
      <c r="O3" s="561"/>
    </row>
    <row r="4" spans="1:17" ht="15.75">
      <c r="B4" s="562" t="s">
        <v>305</v>
      </c>
      <c r="C4" s="562"/>
      <c r="D4" s="562"/>
      <c r="E4" s="562"/>
      <c r="F4" s="562"/>
      <c r="G4" s="562"/>
      <c r="H4" s="562"/>
      <c r="I4" s="562"/>
      <c r="J4" s="562"/>
      <c r="K4" s="562"/>
      <c r="L4" s="562"/>
      <c r="M4" s="562"/>
      <c r="N4" s="562"/>
      <c r="O4" s="562"/>
    </row>
    <row r="5" spans="1:17" ht="15.75">
      <c r="B5" s="562" t="s">
        <v>92</v>
      </c>
      <c r="C5" s="562"/>
      <c r="D5" s="562"/>
      <c r="E5" s="562"/>
      <c r="F5" s="562"/>
      <c r="G5" s="562"/>
      <c r="H5" s="562"/>
      <c r="I5" s="562"/>
      <c r="J5" s="562"/>
      <c r="K5" s="562"/>
      <c r="L5" s="562"/>
      <c r="M5" s="562"/>
      <c r="N5" s="562"/>
      <c r="O5" s="562"/>
    </row>
    <row r="6" spans="1:17" ht="15.75">
      <c r="A6" s="607" t="s">
        <v>297</v>
      </c>
      <c r="B6" s="607"/>
      <c r="C6" s="563">
        <v>2012</v>
      </c>
      <c r="D6" s="563"/>
      <c r="E6" s="563"/>
      <c r="F6" s="563"/>
      <c r="G6" s="563"/>
      <c r="H6" s="563"/>
      <c r="I6" s="563"/>
      <c r="J6" s="563"/>
      <c r="K6" s="563"/>
      <c r="L6" s="563"/>
      <c r="M6" s="563"/>
      <c r="N6" s="563"/>
      <c r="O6" s="606" t="s">
        <v>296</v>
      </c>
      <c r="P6" s="606"/>
    </row>
    <row r="7" spans="1:17" ht="14.25" customHeight="1">
      <c r="A7" s="569" t="s">
        <v>503</v>
      </c>
      <c r="B7" s="573" t="s">
        <v>3</v>
      </c>
      <c r="C7" s="576" t="s">
        <v>376</v>
      </c>
      <c r="D7" s="576"/>
      <c r="E7" s="576"/>
      <c r="F7" s="576"/>
      <c r="G7" s="547" t="s">
        <v>291</v>
      </c>
      <c r="H7" s="547"/>
      <c r="I7" s="547"/>
      <c r="J7" s="547"/>
      <c r="K7" s="547" t="s">
        <v>290</v>
      </c>
      <c r="L7" s="547"/>
      <c r="M7" s="547"/>
      <c r="N7" s="547"/>
      <c r="O7" s="566" t="s">
        <v>289</v>
      </c>
      <c r="P7" s="566"/>
    </row>
    <row r="8" spans="1:17" ht="14.25" customHeight="1">
      <c r="A8" s="570"/>
      <c r="B8" s="574"/>
      <c r="C8" s="577"/>
      <c r="D8" s="577"/>
      <c r="E8" s="577"/>
      <c r="F8" s="577"/>
      <c r="G8" s="572" t="s">
        <v>288</v>
      </c>
      <c r="H8" s="572"/>
      <c r="I8" s="572"/>
      <c r="J8" s="572"/>
      <c r="K8" s="572" t="s">
        <v>287</v>
      </c>
      <c r="L8" s="572"/>
      <c r="M8" s="572"/>
      <c r="N8" s="572"/>
      <c r="O8" s="567"/>
      <c r="P8" s="567"/>
    </row>
    <row r="9" spans="1:17" ht="14.25" customHeight="1">
      <c r="A9" s="570"/>
      <c r="B9" s="574"/>
      <c r="C9" s="180" t="s">
        <v>0</v>
      </c>
      <c r="D9" s="180" t="s">
        <v>105</v>
      </c>
      <c r="E9" s="180" t="s">
        <v>103</v>
      </c>
      <c r="F9" s="180" t="s">
        <v>101</v>
      </c>
      <c r="G9" s="180" t="s">
        <v>0</v>
      </c>
      <c r="H9" s="180" t="s">
        <v>105</v>
      </c>
      <c r="I9" s="180" t="s">
        <v>103</v>
      </c>
      <c r="J9" s="180" t="s">
        <v>101</v>
      </c>
      <c r="K9" s="180" t="s">
        <v>0</v>
      </c>
      <c r="L9" s="180" t="s">
        <v>105</v>
      </c>
      <c r="M9" s="180" t="s">
        <v>103</v>
      </c>
      <c r="N9" s="180" t="s">
        <v>101</v>
      </c>
      <c r="O9" s="567"/>
      <c r="P9" s="567"/>
    </row>
    <row r="10" spans="1:17" ht="14.25" customHeight="1" thickBot="1">
      <c r="A10" s="571"/>
      <c r="B10" s="575"/>
      <c r="C10" s="181" t="s">
        <v>4</v>
      </c>
      <c r="D10" s="181" t="s">
        <v>104</v>
      </c>
      <c r="E10" s="181" t="s">
        <v>102</v>
      </c>
      <c r="F10" s="181" t="s">
        <v>98</v>
      </c>
      <c r="G10" s="181" t="s">
        <v>4</v>
      </c>
      <c r="H10" s="181" t="s">
        <v>104</v>
      </c>
      <c r="I10" s="181" t="s">
        <v>102</v>
      </c>
      <c r="J10" s="181" t="s">
        <v>98</v>
      </c>
      <c r="K10" s="181" t="s">
        <v>4</v>
      </c>
      <c r="L10" s="181" t="s">
        <v>104</v>
      </c>
      <c r="M10" s="181" t="s">
        <v>102</v>
      </c>
      <c r="N10" s="181" t="s">
        <v>98</v>
      </c>
      <c r="O10" s="568"/>
      <c r="P10" s="568"/>
    </row>
    <row r="11" spans="1:17" s="122" customFormat="1" ht="29.25" customHeight="1" thickTop="1" thickBot="1">
      <c r="A11" s="250" t="s">
        <v>87</v>
      </c>
      <c r="B11" s="146" t="s">
        <v>300</v>
      </c>
      <c r="C11" s="182">
        <v>102</v>
      </c>
      <c r="D11" s="182">
        <v>4</v>
      </c>
      <c r="E11" s="182">
        <v>1</v>
      </c>
      <c r="F11" s="182">
        <v>97</v>
      </c>
      <c r="G11" s="182">
        <v>84</v>
      </c>
      <c r="H11" s="182">
        <v>4</v>
      </c>
      <c r="I11" s="182">
        <v>1</v>
      </c>
      <c r="J11" s="182">
        <v>79</v>
      </c>
      <c r="K11" s="182">
        <v>18</v>
      </c>
      <c r="L11" s="182">
        <v>0</v>
      </c>
      <c r="M11" s="182">
        <v>0</v>
      </c>
      <c r="N11" s="182">
        <v>18</v>
      </c>
      <c r="O11" s="592" t="s">
        <v>446</v>
      </c>
      <c r="P11" s="593"/>
    </row>
    <row r="12" spans="1:17" ht="39.75" customHeight="1" thickTop="1" thickBot="1">
      <c r="A12" s="395">
        <v>11</v>
      </c>
      <c r="B12" s="396" t="s">
        <v>471</v>
      </c>
      <c r="C12" s="363">
        <v>97</v>
      </c>
      <c r="D12" s="363">
        <v>4</v>
      </c>
      <c r="E12" s="363">
        <v>1</v>
      </c>
      <c r="F12" s="363">
        <v>92</v>
      </c>
      <c r="G12" s="363">
        <v>79</v>
      </c>
      <c r="H12" s="360">
        <v>4</v>
      </c>
      <c r="I12" s="360">
        <v>1</v>
      </c>
      <c r="J12" s="360">
        <v>74</v>
      </c>
      <c r="K12" s="363">
        <v>18</v>
      </c>
      <c r="L12" s="360">
        <v>0</v>
      </c>
      <c r="M12" s="360">
        <v>0</v>
      </c>
      <c r="N12" s="360">
        <v>18</v>
      </c>
      <c r="O12" s="585" t="s">
        <v>470</v>
      </c>
      <c r="P12" s="586"/>
    </row>
    <row r="13" spans="1:17" s="122" customFormat="1" ht="24" thickTop="1" thickBot="1">
      <c r="A13" s="250">
        <v>111</v>
      </c>
      <c r="B13" s="146" t="s">
        <v>447</v>
      </c>
      <c r="C13" s="182">
        <v>7</v>
      </c>
      <c r="D13" s="182">
        <v>2</v>
      </c>
      <c r="E13" s="182">
        <v>1</v>
      </c>
      <c r="F13" s="182">
        <v>4</v>
      </c>
      <c r="G13" s="182">
        <v>7</v>
      </c>
      <c r="H13" s="182">
        <v>2</v>
      </c>
      <c r="I13" s="182">
        <v>1</v>
      </c>
      <c r="J13" s="182">
        <v>4</v>
      </c>
      <c r="K13" s="182">
        <v>0</v>
      </c>
      <c r="L13" s="182">
        <v>0</v>
      </c>
      <c r="M13" s="182">
        <v>0</v>
      </c>
      <c r="N13" s="182">
        <v>0</v>
      </c>
      <c r="O13" s="600" t="s">
        <v>448</v>
      </c>
      <c r="P13" s="601"/>
    </row>
    <row r="14" spans="1:17" ht="27.75" customHeight="1" thickTop="1" thickBot="1">
      <c r="A14" s="393">
        <v>112</v>
      </c>
      <c r="B14" s="362" t="s">
        <v>449</v>
      </c>
      <c r="C14" s="363">
        <v>90</v>
      </c>
      <c r="D14" s="363">
        <v>2</v>
      </c>
      <c r="E14" s="363">
        <v>0</v>
      </c>
      <c r="F14" s="363">
        <v>88</v>
      </c>
      <c r="G14" s="363">
        <v>72</v>
      </c>
      <c r="H14" s="360">
        <v>2</v>
      </c>
      <c r="I14" s="360">
        <v>0</v>
      </c>
      <c r="J14" s="360">
        <v>70</v>
      </c>
      <c r="K14" s="363">
        <v>18</v>
      </c>
      <c r="L14" s="360">
        <v>0</v>
      </c>
      <c r="M14" s="360">
        <v>0</v>
      </c>
      <c r="N14" s="360">
        <v>18</v>
      </c>
      <c r="O14" s="602" t="s">
        <v>450</v>
      </c>
      <c r="P14" s="603"/>
    </row>
    <row r="15" spans="1:17" s="122" customFormat="1" ht="15.75" thickTop="1" thickBot="1">
      <c r="A15" s="249">
        <v>14</v>
      </c>
      <c r="B15" s="136" t="s">
        <v>451</v>
      </c>
      <c r="C15" s="182">
        <v>5</v>
      </c>
      <c r="D15" s="182">
        <v>0</v>
      </c>
      <c r="E15" s="182">
        <v>0</v>
      </c>
      <c r="F15" s="182">
        <v>5</v>
      </c>
      <c r="G15" s="182">
        <v>5</v>
      </c>
      <c r="H15" s="182">
        <v>0</v>
      </c>
      <c r="I15" s="182">
        <v>0</v>
      </c>
      <c r="J15" s="182">
        <v>5</v>
      </c>
      <c r="K15" s="182">
        <v>0</v>
      </c>
      <c r="L15" s="182">
        <v>0</v>
      </c>
      <c r="M15" s="182">
        <v>0</v>
      </c>
      <c r="N15" s="182">
        <v>0</v>
      </c>
      <c r="O15" s="604" t="s">
        <v>452</v>
      </c>
      <c r="P15" s="605"/>
    </row>
    <row r="16" spans="1:17" s="122" customFormat="1" ht="17.25" thickTop="1" thickBot="1">
      <c r="A16" s="393" t="s">
        <v>88</v>
      </c>
      <c r="B16" s="399" t="s">
        <v>301</v>
      </c>
      <c r="C16" s="363">
        <v>2180</v>
      </c>
      <c r="D16" s="363">
        <v>21</v>
      </c>
      <c r="E16" s="363">
        <v>4</v>
      </c>
      <c r="F16" s="363">
        <v>2155</v>
      </c>
      <c r="G16" s="363">
        <v>802</v>
      </c>
      <c r="H16" s="360">
        <v>21</v>
      </c>
      <c r="I16" s="360">
        <v>4</v>
      </c>
      <c r="J16" s="360">
        <v>777</v>
      </c>
      <c r="K16" s="363">
        <v>1378</v>
      </c>
      <c r="L16" s="360">
        <v>0</v>
      </c>
      <c r="M16" s="360">
        <v>0</v>
      </c>
      <c r="N16" s="360">
        <v>1378</v>
      </c>
      <c r="O16" s="598" t="s">
        <v>453</v>
      </c>
      <c r="P16" s="599"/>
    </row>
    <row r="17" spans="1:16" ht="24" thickTop="1" thickBot="1">
      <c r="A17" s="249">
        <v>15</v>
      </c>
      <c r="B17" s="136" t="s">
        <v>472</v>
      </c>
      <c r="C17" s="182">
        <v>198</v>
      </c>
      <c r="D17" s="182">
        <v>3</v>
      </c>
      <c r="E17" s="182">
        <v>0</v>
      </c>
      <c r="F17" s="182">
        <v>195</v>
      </c>
      <c r="G17" s="182">
        <v>70</v>
      </c>
      <c r="H17" s="182">
        <v>3</v>
      </c>
      <c r="I17" s="182">
        <v>0</v>
      </c>
      <c r="J17" s="182">
        <v>67</v>
      </c>
      <c r="K17" s="182">
        <v>128</v>
      </c>
      <c r="L17" s="182">
        <v>0</v>
      </c>
      <c r="M17" s="182">
        <v>0</v>
      </c>
      <c r="N17" s="182">
        <v>128</v>
      </c>
      <c r="O17" s="590" t="s">
        <v>454</v>
      </c>
      <c r="P17" s="591"/>
    </row>
    <row r="18" spans="1:16" ht="15.75" thickTop="1" thickBot="1">
      <c r="A18" s="395">
        <v>17</v>
      </c>
      <c r="B18" s="396" t="s">
        <v>455</v>
      </c>
      <c r="C18" s="363">
        <v>22</v>
      </c>
      <c r="D18" s="363">
        <v>0</v>
      </c>
      <c r="E18" s="363">
        <v>0</v>
      </c>
      <c r="F18" s="363">
        <v>22</v>
      </c>
      <c r="G18" s="363">
        <v>7</v>
      </c>
      <c r="H18" s="360">
        <v>0</v>
      </c>
      <c r="I18" s="360">
        <v>0</v>
      </c>
      <c r="J18" s="360">
        <v>7</v>
      </c>
      <c r="K18" s="363">
        <v>15</v>
      </c>
      <c r="L18" s="360">
        <v>0</v>
      </c>
      <c r="M18" s="360">
        <v>0</v>
      </c>
      <c r="N18" s="360">
        <v>15</v>
      </c>
      <c r="O18" s="585" t="s">
        <v>456</v>
      </c>
      <c r="P18" s="586"/>
    </row>
    <row r="19" spans="1:16" ht="24" thickTop="1" thickBot="1">
      <c r="A19" s="249">
        <v>18</v>
      </c>
      <c r="B19" s="136" t="s">
        <v>473</v>
      </c>
      <c r="C19" s="182">
        <v>951</v>
      </c>
      <c r="D19" s="182">
        <v>0</v>
      </c>
      <c r="E19" s="182">
        <v>0</v>
      </c>
      <c r="F19" s="182">
        <v>951</v>
      </c>
      <c r="G19" s="182">
        <v>137</v>
      </c>
      <c r="H19" s="182">
        <v>0</v>
      </c>
      <c r="I19" s="182">
        <v>0</v>
      </c>
      <c r="J19" s="182">
        <v>137</v>
      </c>
      <c r="K19" s="182">
        <v>814</v>
      </c>
      <c r="L19" s="182">
        <v>0</v>
      </c>
      <c r="M19" s="182">
        <v>0</v>
      </c>
      <c r="N19" s="182">
        <v>814</v>
      </c>
      <c r="O19" s="590" t="s">
        <v>457</v>
      </c>
      <c r="P19" s="591"/>
    </row>
    <row r="20" spans="1:16" ht="46.5" thickTop="1" thickBot="1">
      <c r="A20" s="395">
        <v>19</v>
      </c>
      <c r="B20" s="396" t="s">
        <v>474</v>
      </c>
      <c r="C20" s="363">
        <v>3</v>
      </c>
      <c r="D20" s="363">
        <v>0</v>
      </c>
      <c r="E20" s="363">
        <v>0</v>
      </c>
      <c r="F20" s="363">
        <v>3</v>
      </c>
      <c r="G20" s="363">
        <v>3</v>
      </c>
      <c r="H20" s="360">
        <v>0</v>
      </c>
      <c r="I20" s="360">
        <v>0</v>
      </c>
      <c r="J20" s="360">
        <v>3</v>
      </c>
      <c r="K20" s="363">
        <v>0</v>
      </c>
      <c r="L20" s="360">
        <v>0</v>
      </c>
      <c r="M20" s="360">
        <v>0</v>
      </c>
      <c r="N20" s="360">
        <v>0</v>
      </c>
      <c r="O20" s="585" t="s">
        <v>475</v>
      </c>
      <c r="P20" s="586"/>
    </row>
    <row r="21" spans="1:16" s="122" customFormat="1" ht="46.5" thickTop="1" thickBot="1">
      <c r="A21" s="249">
        <v>20</v>
      </c>
      <c r="B21" s="136" t="s">
        <v>498</v>
      </c>
      <c r="C21" s="182">
        <v>134</v>
      </c>
      <c r="D21" s="182">
        <v>0</v>
      </c>
      <c r="E21" s="182">
        <v>0</v>
      </c>
      <c r="F21" s="182">
        <v>134</v>
      </c>
      <c r="G21" s="182">
        <v>62</v>
      </c>
      <c r="H21" s="182">
        <v>0</v>
      </c>
      <c r="I21" s="182">
        <v>0</v>
      </c>
      <c r="J21" s="182">
        <v>62</v>
      </c>
      <c r="K21" s="182">
        <v>72</v>
      </c>
      <c r="L21" s="182">
        <v>0</v>
      </c>
      <c r="M21" s="182">
        <v>0</v>
      </c>
      <c r="N21" s="182">
        <v>72</v>
      </c>
      <c r="O21" s="590" t="s">
        <v>476</v>
      </c>
      <c r="P21" s="591"/>
    </row>
    <row r="22" spans="1:16" s="122" customFormat="1" ht="24" thickTop="1" thickBot="1">
      <c r="A22" s="395">
        <v>21</v>
      </c>
      <c r="B22" s="396" t="s">
        <v>458</v>
      </c>
      <c r="C22" s="363">
        <v>8</v>
      </c>
      <c r="D22" s="363">
        <v>1</v>
      </c>
      <c r="E22" s="363">
        <v>0</v>
      </c>
      <c r="F22" s="363">
        <v>7</v>
      </c>
      <c r="G22" s="363">
        <v>8</v>
      </c>
      <c r="H22" s="360">
        <v>1</v>
      </c>
      <c r="I22" s="360">
        <v>0</v>
      </c>
      <c r="J22" s="360">
        <v>7</v>
      </c>
      <c r="K22" s="363">
        <v>0</v>
      </c>
      <c r="L22" s="360">
        <v>0</v>
      </c>
      <c r="M22" s="360">
        <v>0</v>
      </c>
      <c r="N22" s="360">
        <v>0</v>
      </c>
      <c r="O22" s="585" t="s">
        <v>459</v>
      </c>
      <c r="P22" s="586"/>
    </row>
    <row r="23" spans="1:16" s="122" customFormat="1" ht="24" thickTop="1" thickBot="1">
      <c r="A23" s="249">
        <v>22</v>
      </c>
      <c r="B23" s="136" t="s">
        <v>483</v>
      </c>
      <c r="C23" s="182">
        <v>47</v>
      </c>
      <c r="D23" s="182">
        <v>0</v>
      </c>
      <c r="E23" s="182">
        <v>0</v>
      </c>
      <c r="F23" s="182">
        <v>47</v>
      </c>
      <c r="G23" s="182">
        <v>35</v>
      </c>
      <c r="H23" s="182">
        <v>0</v>
      </c>
      <c r="I23" s="182">
        <v>0</v>
      </c>
      <c r="J23" s="182">
        <v>35</v>
      </c>
      <c r="K23" s="182">
        <v>12</v>
      </c>
      <c r="L23" s="182">
        <v>0</v>
      </c>
      <c r="M23" s="182">
        <v>0</v>
      </c>
      <c r="N23" s="182">
        <v>12</v>
      </c>
      <c r="O23" s="590" t="s">
        <v>496</v>
      </c>
      <c r="P23" s="591"/>
    </row>
    <row r="24" spans="1:16" s="122" customFormat="1" ht="24" thickTop="1" thickBot="1">
      <c r="A24" s="395">
        <v>23</v>
      </c>
      <c r="B24" s="396" t="s">
        <v>495</v>
      </c>
      <c r="C24" s="363">
        <v>5</v>
      </c>
      <c r="D24" s="363">
        <v>3</v>
      </c>
      <c r="E24" s="363">
        <v>2</v>
      </c>
      <c r="F24" s="363">
        <v>0</v>
      </c>
      <c r="G24" s="363">
        <v>5</v>
      </c>
      <c r="H24" s="360">
        <v>3</v>
      </c>
      <c r="I24" s="360">
        <v>2</v>
      </c>
      <c r="J24" s="360">
        <v>0</v>
      </c>
      <c r="K24" s="363">
        <v>0</v>
      </c>
      <c r="L24" s="360">
        <v>0</v>
      </c>
      <c r="M24" s="360">
        <v>0</v>
      </c>
      <c r="N24" s="360">
        <v>0</v>
      </c>
      <c r="O24" s="585" t="s">
        <v>460</v>
      </c>
      <c r="P24" s="586"/>
    </row>
    <row r="25" spans="1:16" ht="23.25" thickTop="1">
      <c r="A25" s="433">
        <v>24</v>
      </c>
      <c r="B25" s="434" t="s">
        <v>494</v>
      </c>
      <c r="C25" s="436">
        <v>41</v>
      </c>
      <c r="D25" s="436">
        <v>4</v>
      </c>
      <c r="E25" s="436">
        <v>0</v>
      </c>
      <c r="F25" s="436">
        <v>37</v>
      </c>
      <c r="G25" s="436">
        <v>39</v>
      </c>
      <c r="H25" s="436">
        <v>4</v>
      </c>
      <c r="I25" s="436">
        <v>0</v>
      </c>
      <c r="J25" s="436">
        <v>35</v>
      </c>
      <c r="K25" s="436">
        <v>2</v>
      </c>
      <c r="L25" s="436">
        <v>0</v>
      </c>
      <c r="M25" s="436">
        <v>0</v>
      </c>
      <c r="N25" s="436">
        <v>2</v>
      </c>
      <c r="O25" s="596" t="s">
        <v>461</v>
      </c>
      <c r="P25" s="597"/>
    </row>
    <row r="26" spans="1:16" s="122" customFormat="1" ht="23.25" thickBot="1">
      <c r="A26" s="431">
        <v>25</v>
      </c>
      <c r="B26" s="432" t="s">
        <v>493</v>
      </c>
      <c r="C26" s="363">
        <v>38</v>
      </c>
      <c r="D26" s="363">
        <v>1</v>
      </c>
      <c r="E26" s="363">
        <v>1</v>
      </c>
      <c r="F26" s="363">
        <v>36</v>
      </c>
      <c r="G26" s="363">
        <v>34</v>
      </c>
      <c r="H26" s="360">
        <v>1</v>
      </c>
      <c r="I26" s="360">
        <v>1</v>
      </c>
      <c r="J26" s="360">
        <v>32</v>
      </c>
      <c r="K26" s="363">
        <v>4</v>
      </c>
      <c r="L26" s="360">
        <v>0</v>
      </c>
      <c r="M26" s="360">
        <v>0</v>
      </c>
      <c r="N26" s="360">
        <v>4</v>
      </c>
      <c r="O26" s="594" t="s">
        <v>462</v>
      </c>
      <c r="P26" s="595"/>
    </row>
    <row r="27" spans="1:16" ht="24" thickTop="1" thickBot="1">
      <c r="A27" s="249">
        <v>26</v>
      </c>
      <c r="B27" s="136" t="s">
        <v>492</v>
      </c>
      <c r="C27" s="182">
        <v>110</v>
      </c>
      <c r="D27" s="182">
        <v>2</v>
      </c>
      <c r="E27" s="182">
        <v>1</v>
      </c>
      <c r="F27" s="182">
        <v>107</v>
      </c>
      <c r="G27" s="182">
        <v>108</v>
      </c>
      <c r="H27" s="182">
        <v>2</v>
      </c>
      <c r="I27" s="182">
        <v>1</v>
      </c>
      <c r="J27" s="182">
        <v>105</v>
      </c>
      <c r="K27" s="182">
        <v>2</v>
      </c>
      <c r="L27" s="182">
        <v>0</v>
      </c>
      <c r="M27" s="182">
        <v>0</v>
      </c>
      <c r="N27" s="182">
        <v>2</v>
      </c>
      <c r="O27" s="590" t="s">
        <v>463</v>
      </c>
      <c r="P27" s="591"/>
    </row>
    <row r="28" spans="1:16" s="122" customFormat="1" ht="15.75" thickTop="1" thickBot="1">
      <c r="A28" s="395">
        <v>27</v>
      </c>
      <c r="B28" s="396" t="s">
        <v>464</v>
      </c>
      <c r="C28" s="363">
        <v>10</v>
      </c>
      <c r="D28" s="363">
        <v>3</v>
      </c>
      <c r="E28" s="363">
        <v>0</v>
      </c>
      <c r="F28" s="363">
        <v>7</v>
      </c>
      <c r="G28" s="363">
        <v>10</v>
      </c>
      <c r="H28" s="360">
        <v>3</v>
      </c>
      <c r="I28" s="360">
        <v>0</v>
      </c>
      <c r="J28" s="360">
        <v>7</v>
      </c>
      <c r="K28" s="363">
        <v>0</v>
      </c>
      <c r="L28" s="360">
        <v>0</v>
      </c>
      <c r="M28" s="360">
        <v>0</v>
      </c>
      <c r="N28" s="360">
        <v>0</v>
      </c>
      <c r="O28" s="585" t="s">
        <v>465</v>
      </c>
      <c r="P28" s="586"/>
    </row>
    <row r="29" spans="1:16" s="122" customFormat="1" ht="35.25" thickTop="1" thickBot="1">
      <c r="A29" s="249">
        <v>28</v>
      </c>
      <c r="B29" s="136" t="s">
        <v>479</v>
      </c>
      <c r="C29" s="182">
        <v>383</v>
      </c>
      <c r="D29" s="182">
        <v>4</v>
      </c>
      <c r="E29" s="182">
        <v>0</v>
      </c>
      <c r="F29" s="182">
        <v>379</v>
      </c>
      <c r="G29" s="182">
        <v>188</v>
      </c>
      <c r="H29" s="182">
        <v>4</v>
      </c>
      <c r="I29" s="182">
        <v>0</v>
      </c>
      <c r="J29" s="182">
        <v>184</v>
      </c>
      <c r="K29" s="182">
        <v>195</v>
      </c>
      <c r="L29" s="182">
        <v>0</v>
      </c>
      <c r="M29" s="182">
        <v>0</v>
      </c>
      <c r="N29" s="182">
        <v>195</v>
      </c>
      <c r="O29" s="590" t="s">
        <v>477</v>
      </c>
      <c r="P29" s="591"/>
    </row>
    <row r="30" spans="1:16" s="122" customFormat="1" ht="24" customHeight="1" thickTop="1" thickBot="1">
      <c r="A30" s="395">
        <v>29</v>
      </c>
      <c r="B30" s="396" t="s">
        <v>480</v>
      </c>
      <c r="C30" s="363">
        <v>14</v>
      </c>
      <c r="D30" s="363">
        <v>0</v>
      </c>
      <c r="E30" s="363">
        <v>0</v>
      </c>
      <c r="F30" s="363">
        <v>14</v>
      </c>
      <c r="G30" s="363">
        <v>14</v>
      </c>
      <c r="H30" s="360">
        <v>0</v>
      </c>
      <c r="I30" s="360">
        <v>0</v>
      </c>
      <c r="J30" s="360">
        <v>14</v>
      </c>
      <c r="K30" s="363">
        <v>0</v>
      </c>
      <c r="L30" s="360">
        <v>0</v>
      </c>
      <c r="M30" s="360">
        <v>0</v>
      </c>
      <c r="N30" s="360">
        <v>0</v>
      </c>
      <c r="O30" s="585" t="s">
        <v>478</v>
      </c>
      <c r="P30" s="586"/>
    </row>
    <row r="31" spans="1:16" s="122" customFormat="1" ht="24" customHeight="1" thickTop="1" thickBot="1">
      <c r="A31" s="249">
        <v>31</v>
      </c>
      <c r="B31" s="136" t="s">
        <v>481</v>
      </c>
      <c r="C31" s="182">
        <v>16</v>
      </c>
      <c r="D31" s="182">
        <v>0</v>
      </c>
      <c r="E31" s="182">
        <v>0</v>
      </c>
      <c r="F31" s="182">
        <v>16</v>
      </c>
      <c r="G31" s="182">
        <v>16</v>
      </c>
      <c r="H31" s="182">
        <v>0</v>
      </c>
      <c r="I31" s="182">
        <v>0</v>
      </c>
      <c r="J31" s="182">
        <v>16</v>
      </c>
      <c r="K31" s="182">
        <v>0</v>
      </c>
      <c r="L31" s="182">
        <v>0</v>
      </c>
      <c r="M31" s="182">
        <v>0</v>
      </c>
      <c r="N31" s="182">
        <v>0</v>
      </c>
      <c r="O31" s="590" t="s">
        <v>491</v>
      </c>
      <c r="P31" s="591"/>
    </row>
    <row r="32" spans="1:16" s="122" customFormat="1" ht="35.25" thickTop="1" thickBot="1">
      <c r="A32" s="395">
        <v>33</v>
      </c>
      <c r="B32" s="396" t="s">
        <v>482</v>
      </c>
      <c r="C32" s="363">
        <v>2</v>
      </c>
      <c r="D32" s="363">
        <v>0</v>
      </c>
      <c r="E32" s="363">
        <v>0</v>
      </c>
      <c r="F32" s="363">
        <v>2</v>
      </c>
      <c r="G32" s="363">
        <v>2</v>
      </c>
      <c r="H32" s="360">
        <v>0</v>
      </c>
      <c r="I32" s="360">
        <v>0</v>
      </c>
      <c r="J32" s="360">
        <v>2</v>
      </c>
      <c r="K32" s="363">
        <v>0</v>
      </c>
      <c r="L32" s="360">
        <v>0</v>
      </c>
      <c r="M32" s="360">
        <v>0</v>
      </c>
      <c r="N32" s="360">
        <v>0</v>
      </c>
      <c r="O32" s="585" t="s">
        <v>490</v>
      </c>
      <c r="P32" s="586"/>
    </row>
    <row r="33" spans="1:16" s="122" customFormat="1" ht="24" customHeight="1" thickTop="1" thickBot="1">
      <c r="A33" s="249">
        <v>34</v>
      </c>
      <c r="B33" s="136" t="s">
        <v>488</v>
      </c>
      <c r="C33" s="182">
        <v>5</v>
      </c>
      <c r="D33" s="182">
        <v>0</v>
      </c>
      <c r="E33" s="182">
        <v>0</v>
      </c>
      <c r="F33" s="182">
        <v>5</v>
      </c>
      <c r="G33" s="182">
        <v>5</v>
      </c>
      <c r="H33" s="182">
        <v>0</v>
      </c>
      <c r="I33" s="182">
        <v>0</v>
      </c>
      <c r="J33" s="182">
        <v>5</v>
      </c>
      <c r="K33" s="182">
        <v>0</v>
      </c>
      <c r="L33" s="182">
        <v>0</v>
      </c>
      <c r="M33" s="182">
        <v>0</v>
      </c>
      <c r="N33" s="182">
        <v>0</v>
      </c>
      <c r="O33" s="590" t="s">
        <v>489</v>
      </c>
      <c r="P33" s="591"/>
    </row>
    <row r="34" spans="1:16" s="122" customFormat="1" ht="24" thickTop="1" thickBot="1">
      <c r="A34" s="395">
        <v>35</v>
      </c>
      <c r="B34" s="396" t="s">
        <v>466</v>
      </c>
      <c r="C34" s="363">
        <v>4</v>
      </c>
      <c r="D34" s="363">
        <v>0</v>
      </c>
      <c r="E34" s="363">
        <v>0</v>
      </c>
      <c r="F34" s="363">
        <v>4</v>
      </c>
      <c r="G34" s="363">
        <v>0</v>
      </c>
      <c r="H34" s="360">
        <v>0</v>
      </c>
      <c r="I34" s="360">
        <v>0</v>
      </c>
      <c r="J34" s="360">
        <v>0</v>
      </c>
      <c r="K34" s="363">
        <v>4</v>
      </c>
      <c r="L34" s="360">
        <v>0</v>
      </c>
      <c r="M34" s="360">
        <v>0</v>
      </c>
      <c r="N34" s="360">
        <v>4</v>
      </c>
      <c r="O34" s="585" t="s">
        <v>467</v>
      </c>
      <c r="P34" s="586"/>
    </row>
    <row r="35" spans="1:16" s="122" customFormat="1" ht="24" customHeight="1" thickTop="1" thickBot="1">
      <c r="A35" s="249">
        <v>36</v>
      </c>
      <c r="B35" s="136" t="s">
        <v>487</v>
      </c>
      <c r="C35" s="182">
        <v>180</v>
      </c>
      <c r="D35" s="182">
        <v>0</v>
      </c>
      <c r="E35" s="182">
        <v>0</v>
      </c>
      <c r="F35" s="182">
        <v>180</v>
      </c>
      <c r="G35" s="182">
        <v>50</v>
      </c>
      <c r="H35" s="182">
        <v>0</v>
      </c>
      <c r="I35" s="182">
        <v>0</v>
      </c>
      <c r="J35" s="182">
        <v>50</v>
      </c>
      <c r="K35" s="182">
        <v>130</v>
      </c>
      <c r="L35" s="182">
        <v>0</v>
      </c>
      <c r="M35" s="182">
        <v>0</v>
      </c>
      <c r="N35" s="182">
        <v>130</v>
      </c>
      <c r="O35" s="590" t="s">
        <v>486</v>
      </c>
      <c r="P35" s="591"/>
    </row>
    <row r="36" spans="1:16" ht="24" customHeight="1" thickTop="1" thickBot="1">
      <c r="A36" s="395">
        <v>37</v>
      </c>
      <c r="B36" s="396" t="s">
        <v>485</v>
      </c>
      <c r="C36" s="363">
        <v>9</v>
      </c>
      <c r="D36" s="363">
        <v>0</v>
      </c>
      <c r="E36" s="363">
        <v>0</v>
      </c>
      <c r="F36" s="363">
        <v>9</v>
      </c>
      <c r="G36" s="363">
        <v>9</v>
      </c>
      <c r="H36" s="360">
        <v>0</v>
      </c>
      <c r="I36" s="360">
        <v>0</v>
      </c>
      <c r="J36" s="360">
        <v>9</v>
      </c>
      <c r="K36" s="363">
        <v>0</v>
      </c>
      <c r="L36" s="360">
        <v>0</v>
      </c>
      <c r="M36" s="360">
        <v>0</v>
      </c>
      <c r="N36" s="360">
        <v>0</v>
      </c>
      <c r="O36" s="585" t="s">
        <v>484</v>
      </c>
      <c r="P36" s="586"/>
    </row>
    <row r="37" spans="1:16" ht="27" thickTop="1" thickBot="1">
      <c r="A37" s="397" t="s">
        <v>89</v>
      </c>
      <c r="B37" s="149" t="s">
        <v>302</v>
      </c>
      <c r="C37" s="182">
        <v>7</v>
      </c>
      <c r="D37" s="182">
        <v>3</v>
      </c>
      <c r="E37" s="182">
        <v>1</v>
      </c>
      <c r="F37" s="182">
        <v>3</v>
      </c>
      <c r="G37" s="182">
        <v>7</v>
      </c>
      <c r="H37" s="182">
        <v>3</v>
      </c>
      <c r="I37" s="182">
        <v>1</v>
      </c>
      <c r="J37" s="182">
        <v>3</v>
      </c>
      <c r="K37" s="182">
        <v>0</v>
      </c>
      <c r="L37" s="182">
        <v>0</v>
      </c>
      <c r="M37" s="182">
        <v>0</v>
      </c>
      <c r="N37" s="182">
        <v>0</v>
      </c>
      <c r="O37" s="592" t="s">
        <v>468</v>
      </c>
      <c r="P37" s="593"/>
    </row>
    <row r="38" spans="1:16" s="122" customFormat="1" ht="15" thickTop="1">
      <c r="A38" s="428">
        <v>40</v>
      </c>
      <c r="B38" s="429" t="s">
        <v>469</v>
      </c>
      <c r="C38" s="363">
        <v>7</v>
      </c>
      <c r="D38" s="363">
        <v>3</v>
      </c>
      <c r="E38" s="363">
        <v>1</v>
      </c>
      <c r="F38" s="363">
        <v>3</v>
      </c>
      <c r="G38" s="363">
        <v>7</v>
      </c>
      <c r="H38" s="360">
        <v>3</v>
      </c>
      <c r="I38" s="360">
        <v>1</v>
      </c>
      <c r="J38" s="360">
        <v>3</v>
      </c>
      <c r="K38" s="363">
        <v>0</v>
      </c>
      <c r="L38" s="360">
        <v>0</v>
      </c>
      <c r="M38" s="360">
        <v>0</v>
      </c>
      <c r="N38" s="360">
        <v>0</v>
      </c>
      <c r="O38" s="587" t="s">
        <v>468</v>
      </c>
      <c r="P38" s="588"/>
    </row>
    <row r="39" spans="1:16" ht="26.25" customHeight="1">
      <c r="A39" s="584" t="s">
        <v>4</v>
      </c>
      <c r="B39" s="584"/>
      <c r="C39" s="316">
        <f t="shared" ref="C39:N39" si="0">C11+C16+C37</f>
        <v>2289</v>
      </c>
      <c r="D39" s="316">
        <f t="shared" si="0"/>
        <v>28</v>
      </c>
      <c r="E39" s="316">
        <f t="shared" si="0"/>
        <v>6</v>
      </c>
      <c r="F39" s="316">
        <f t="shared" si="0"/>
        <v>2255</v>
      </c>
      <c r="G39" s="316">
        <f t="shared" si="0"/>
        <v>893</v>
      </c>
      <c r="H39" s="316">
        <f t="shared" si="0"/>
        <v>28</v>
      </c>
      <c r="I39" s="316">
        <f t="shared" si="0"/>
        <v>6</v>
      </c>
      <c r="J39" s="316">
        <f t="shared" si="0"/>
        <v>859</v>
      </c>
      <c r="K39" s="316">
        <f t="shared" si="0"/>
        <v>1396</v>
      </c>
      <c r="L39" s="316">
        <f t="shared" si="0"/>
        <v>0</v>
      </c>
      <c r="M39" s="316">
        <f t="shared" si="0"/>
        <v>0</v>
      </c>
      <c r="N39" s="316">
        <f t="shared" si="0"/>
        <v>1396</v>
      </c>
      <c r="O39" s="589" t="s">
        <v>0</v>
      </c>
      <c r="P39" s="589"/>
    </row>
    <row r="40" spans="1:16" ht="24" customHeight="1">
      <c r="A40" s="254"/>
    </row>
    <row r="41" spans="1:16" s="122" customFormat="1">
      <c r="A41" s="255"/>
    </row>
    <row r="42" spans="1:16">
      <c r="A42" s="254"/>
      <c r="C42" s="216"/>
      <c r="D42" s="216"/>
      <c r="E42" s="216"/>
      <c r="F42" s="216"/>
      <c r="G42" s="216"/>
      <c r="H42" s="216"/>
      <c r="I42" s="216"/>
      <c r="J42" s="216"/>
      <c r="K42" s="216"/>
      <c r="L42" s="216"/>
      <c r="M42" s="216"/>
      <c r="N42" s="216"/>
    </row>
    <row r="43" spans="1:16">
      <c r="A43" s="254"/>
      <c r="C43" s="214"/>
      <c r="D43" s="214"/>
      <c r="E43" s="214"/>
      <c r="F43" s="214"/>
      <c r="G43" s="214"/>
      <c r="H43" s="214"/>
      <c r="I43" s="214"/>
      <c r="J43" s="214"/>
      <c r="K43" s="214"/>
      <c r="L43" s="214"/>
      <c r="M43" s="214"/>
      <c r="N43" s="214"/>
    </row>
    <row r="44" spans="1:16" s="122" customFormat="1">
      <c r="A44" s="255"/>
    </row>
    <row r="45" spans="1:16">
      <c r="A45" s="254"/>
    </row>
    <row r="46" spans="1:16" s="122" customFormat="1">
      <c r="A46" s="255"/>
    </row>
    <row r="47" spans="1:16">
      <c r="A47" s="254"/>
    </row>
    <row r="48" spans="1:16" s="122" customFormat="1">
      <c r="A48" s="255"/>
    </row>
    <row r="49" spans="1:1">
      <c r="A49" s="254"/>
    </row>
    <row r="50" spans="1:1" s="122" customFormat="1">
      <c r="A50" s="255"/>
    </row>
    <row r="51" spans="1:1">
      <c r="A51" s="254"/>
    </row>
    <row r="52" spans="1:1" s="122" customFormat="1">
      <c r="A52" s="255"/>
    </row>
    <row r="53" spans="1:1">
      <c r="A53" s="254"/>
    </row>
    <row r="54" spans="1:1" s="122" customFormat="1">
      <c r="A54" s="255"/>
    </row>
    <row r="55" spans="1:1">
      <c r="A55" s="254"/>
    </row>
    <row r="56" spans="1:1" s="122" customFormat="1">
      <c r="A56" s="255"/>
    </row>
    <row r="57" spans="1:1">
      <c r="A57" s="254"/>
    </row>
    <row r="58" spans="1:1" s="122" customFormat="1">
      <c r="A58" s="255"/>
    </row>
    <row r="59" spans="1:1">
      <c r="A59" s="254"/>
    </row>
    <row r="60" spans="1:1" s="122" customFormat="1">
      <c r="A60" s="255"/>
    </row>
    <row r="61" spans="1:1">
      <c r="A61" s="254"/>
    </row>
    <row r="62" spans="1:1" s="122" customFormat="1">
      <c r="A62" s="255"/>
    </row>
    <row r="63" spans="1:1">
      <c r="A63" s="254"/>
    </row>
    <row r="64" spans="1:1" s="122" customFormat="1">
      <c r="A64" s="255"/>
    </row>
    <row r="65" spans="1:1">
      <c r="A65" s="254"/>
    </row>
    <row r="66" spans="1:1" s="122" customFormat="1">
      <c r="A66" s="255"/>
    </row>
    <row r="67" spans="1:1">
      <c r="A67" s="254"/>
    </row>
    <row r="68" spans="1:1" s="122" customFormat="1">
      <c r="A68" s="255"/>
    </row>
  </sheetData>
  <mergeCells count="46">
    <mergeCell ref="O7:P10"/>
    <mergeCell ref="G8:J8"/>
    <mergeCell ref="A1:P1"/>
    <mergeCell ref="B2:O2"/>
    <mergeCell ref="B3:O3"/>
    <mergeCell ref="B4:O4"/>
    <mergeCell ref="B5:O5"/>
    <mergeCell ref="C6:N6"/>
    <mergeCell ref="O6:P6"/>
    <mergeCell ref="A6:B6"/>
    <mergeCell ref="A7:A10"/>
    <mergeCell ref="B7:B10"/>
    <mergeCell ref="C7:F8"/>
    <mergeCell ref="G7:J7"/>
    <mergeCell ref="K7:N7"/>
    <mergeCell ref="K8:N8"/>
    <mergeCell ref="O16:P16"/>
    <mergeCell ref="O17:P17"/>
    <mergeCell ref="O19:P19"/>
    <mergeCell ref="O20:P20"/>
    <mergeCell ref="O11:P11"/>
    <mergeCell ref="O12:P12"/>
    <mergeCell ref="O13:P13"/>
    <mergeCell ref="O14:P14"/>
    <mergeCell ref="O15:P15"/>
    <mergeCell ref="O21:P21"/>
    <mergeCell ref="O22:P22"/>
    <mergeCell ref="O23:P23"/>
    <mergeCell ref="O18:P18"/>
    <mergeCell ref="O25:P25"/>
    <mergeCell ref="O24:P24"/>
    <mergeCell ref="O30:P30"/>
    <mergeCell ref="O37:P37"/>
    <mergeCell ref="O34:P34"/>
    <mergeCell ref="O26:P26"/>
    <mergeCell ref="O28:P28"/>
    <mergeCell ref="O29:P29"/>
    <mergeCell ref="O31:P31"/>
    <mergeCell ref="O32:P32"/>
    <mergeCell ref="O27:P27"/>
    <mergeCell ref="A39:B39"/>
    <mergeCell ref="O36:P36"/>
    <mergeCell ref="O38:P38"/>
    <mergeCell ref="O39:P39"/>
    <mergeCell ref="O33:P33"/>
    <mergeCell ref="O35:P35"/>
  </mergeCells>
  <printOptions horizontalCentered="1"/>
  <pageMargins left="0" right="0" top="0.59055118110236227" bottom="0" header="0.31496062992125984" footer="0.31496062992125984"/>
  <pageSetup paperSize="9" scale="9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Annual Bulletin of Energy and Industrial Statistics 2012</EnglishTitle>
    <PublishingRollupImage xmlns="http://schemas.microsoft.com/sharepoint/v3" xsi:nil="true"/>
    <TaxCatchAll xmlns="b1657202-86a7-46c3-ba71-02bb0da5a392"/>
    <DocumentDescription xmlns="b1657202-86a7-46c3-ba71-02bb0da5a392">النشرة السنوية لإحصاءات الطاقة والصناعة 2012</DocumentDescription>
    <TaxKeywordTaxHTField xmlns="b1657202-86a7-46c3-ba71-02bb0da5a392">
      <Terms xmlns="http://schemas.microsoft.com/office/infopath/2007/PartnerControls"/>
    </TaxKeywordTaxHTField>
    <Year xmlns="b1657202-86a7-46c3-ba71-02bb0da5a392">2012</Year>
    <PublishingStartDate xmlns="http://schemas.microsoft.com/sharepoint/v3" xsi:nil="true"/>
    <ArabicTitle xmlns="b1657202-86a7-46c3-ba71-02bb0da5a392">النشرة السنوية لإحصاءات الطاقة والصناعة 2012</ArabicTitle>
    <DocType xmlns="b1657202-86a7-46c3-ba71-02bb0da5a392">
      <Value>Publication</Value>
    </DocType>
    <Visible xmlns="b1657202-86a7-46c3-ba71-02bb0da5a392">true</Visible>
    <DocumentDescription0 xmlns="423524d6-f9d7-4b47-aadf-7b8f6888b7b0">Annual Bulletin of Energy and Industrial Statistics 2012</DocumentDescription0>
    <DocPeriodicity xmlns="423524d6-f9d7-4b47-aadf-7b8f6888b7b0">Annual</DocPeriodic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854C2-B3DC-4ECA-AE5E-6AD147F5FC3D}"/>
</file>

<file path=customXml/itemProps2.xml><?xml version="1.0" encoding="utf-8"?>
<ds:datastoreItem xmlns:ds="http://schemas.openxmlformats.org/officeDocument/2006/customXml" ds:itemID="{E3BE91AB-B2A3-4C95-95ED-0222FA027D90}"/>
</file>

<file path=customXml/itemProps3.xml><?xml version="1.0" encoding="utf-8"?>
<ds:datastoreItem xmlns:ds="http://schemas.openxmlformats.org/officeDocument/2006/customXml" ds:itemID="{D1B765B2-DCBF-43D7-8BD5-A388EAF4C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First</vt:lpstr>
      <vt:lpstr>Preface</vt:lpstr>
      <vt:lpstr>Indx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CH3</vt:lpstr>
      <vt:lpstr>13</vt:lpstr>
      <vt:lpstr>14</vt:lpstr>
      <vt:lpstr>15</vt:lpstr>
      <vt:lpstr>16</vt:lpstr>
      <vt:lpstr>17</vt:lpstr>
      <vt:lpstr>18</vt:lpstr>
      <vt:lpstr>19</vt:lpstr>
      <vt:lpstr>20</vt:lpstr>
      <vt:lpstr>21</vt:lpstr>
      <vt:lpstr>CH4</vt:lpstr>
      <vt:lpstr>22</vt:lpstr>
      <vt:lpstr>23</vt:lpstr>
      <vt:lpstr>24</vt:lpstr>
      <vt:lpstr>25</vt:lpstr>
      <vt:lpstr>26</vt:lpstr>
      <vt:lpstr>27</vt:lpstr>
      <vt:lpstr>28</vt:lpstr>
      <vt:lpstr>29</vt:lpstr>
      <vt:lpstr>30</vt:lpstr>
      <vt:lpstr>Appendix</vt:lpstr>
      <vt:lpstr>'1'!Print_Area</vt:lpstr>
      <vt:lpstr>'10'!Print_Area</vt:lpstr>
      <vt:lpstr>'11'!Print_Area</vt:lpstr>
      <vt:lpstr>'13'!Print_Area</vt:lpstr>
      <vt:lpstr>'14'!Print_Area</vt:lpstr>
      <vt:lpstr>'15'!Print_Area</vt:lpstr>
      <vt:lpstr>'16'!Print_Area</vt:lpstr>
      <vt:lpstr>'17'!Print_Area</vt:lpstr>
      <vt:lpstr>'18'!Print_Area</vt:lpstr>
      <vt:lpstr>'19'!Print_Area</vt:lpstr>
      <vt:lpstr>'2'!Print_Area</vt:lpstr>
      <vt:lpstr>'20'!Print_Area</vt:lpstr>
      <vt:lpstr>'22'!Print_Area</vt:lpstr>
      <vt:lpstr>'23'!Print_Area</vt:lpstr>
      <vt:lpstr>'24'!Print_Area</vt:lpstr>
      <vt:lpstr>'27'!Print_Area</vt:lpstr>
      <vt:lpstr>'28'!Print_Area</vt:lpstr>
      <vt:lpstr>'29'!Print_Area</vt:lpstr>
      <vt:lpstr>'3'!Print_Area</vt:lpstr>
      <vt:lpstr>'30'!Print_Area</vt:lpstr>
      <vt:lpstr>'4'!Print_Area</vt:lpstr>
      <vt:lpstr>'5'!Print_Area</vt:lpstr>
      <vt:lpstr>'6'!Print_Area</vt:lpstr>
      <vt:lpstr>'7'!Print_Area</vt:lpstr>
      <vt:lpstr>'9'!Print_Area</vt:lpstr>
      <vt:lpstr>Appendix!Print_Area</vt:lpstr>
      <vt:lpstr>'CH1'!Print_Area</vt:lpstr>
      <vt:lpstr>'CH2'!Print_Area</vt:lpstr>
      <vt:lpstr>'CH3'!Print_Area</vt:lpstr>
      <vt:lpstr>'CH4'!Print_Area</vt:lpstr>
      <vt:lpstr>Concepts!Print_Area</vt:lpstr>
      <vt:lpstr>Data!Print_Area</vt:lpstr>
      <vt:lpstr>Indx!Print_Area</vt:lpstr>
      <vt:lpstr>Introduction!Print_Area</vt:lpstr>
      <vt:lpstr>Preface!Print_Area</vt:lpstr>
      <vt:lpstr>'1'!Print_Titles</vt:lpstr>
      <vt:lpstr>'10'!Print_Titles</vt:lpstr>
      <vt:lpstr>'12'!Print_Titles</vt:lpstr>
      <vt:lpstr>'13'!Print_Titles</vt:lpstr>
      <vt:lpstr>'14'!Print_Titles</vt:lpstr>
      <vt:lpstr>'17'!Print_Titles</vt:lpstr>
      <vt:lpstr>'18'!Print_Titles</vt:lpstr>
      <vt:lpstr>'19'!Print_Titles</vt:lpstr>
      <vt:lpstr>'2'!Print_Titles</vt:lpstr>
      <vt:lpstr>'21'!Print_Titles</vt:lpstr>
      <vt:lpstr>'22'!Print_Titles</vt:lpstr>
      <vt:lpstr>'23'!Print_Titles</vt:lpstr>
      <vt:lpstr>'26'!Print_Titles</vt:lpstr>
      <vt:lpstr>'27'!Print_Titles</vt:lpstr>
      <vt:lpstr>'28'!Print_Titles</vt:lpstr>
      <vt:lpstr>'3'!Print_Titles</vt:lpstr>
      <vt:lpstr>'30'!Print_Titles</vt:lpstr>
      <vt:lpstr>'4'!Print_Titles</vt:lpstr>
      <vt:lpstr>'5'!Print_Titles</vt:lpstr>
      <vt:lpstr>'8'!Print_Titles</vt:lpstr>
      <vt:lpstr>'9'!Print_Titles</vt:lpstr>
      <vt:lpstr>Concepts!Print_Titles</vt:lpstr>
      <vt:lpstr>Data!Print_Titles</vt:lpstr>
      <vt:lpstr>Indx!Print_Titles</vt:lpstr>
      <vt:lpstr>Introduction!Print_Titles</vt:lpstr>
    </vt:vector>
  </TitlesOfParts>
  <Company>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Bulletin of Energy and Industrial Statistics 2012</dc:title>
  <dc:creator>saber</dc:creator>
  <cp:keywords/>
  <cp:lastModifiedBy>Doaa Mohamed Al Sheeb</cp:lastModifiedBy>
  <cp:lastPrinted>2014-09-18T05:14:05Z</cp:lastPrinted>
  <dcterms:created xsi:type="dcterms:W3CDTF">2008-02-05T08:44:01Z</dcterms:created>
  <dcterms:modified xsi:type="dcterms:W3CDTF">2014-09-21T09:47:51Z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Annual Bulletin of Energy and Industrial Statistics 2012</vt:lpwstr>
  </property>
</Properties>
</file>